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2B1C524-6038-4756-97E4-EE6EB3A113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ходы" sheetId="1" r:id="rId1"/>
    <sheet name="расходы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D20" i="1" l="1"/>
  <c r="E20" i="1"/>
  <c r="C20" i="1"/>
  <c r="G7" i="2"/>
  <c r="H7" i="2"/>
  <c r="F7" i="2"/>
  <c r="G159" i="2"/>
  <c r="H159" i="2"/>
  <c r="F159" i="2"/>
  <c r="F160" i="2"/>
  <c r="H93" i="2"/>
  <c r="F93" i="2"/>
  <c r="G93" i="2"/>
  <c r="G92" i="2" s="1"/>
  <c r="F167" i="2"/>
  <c r="F166" i="2" s="1"/>
  <c r="F165" i="2" s="1"/>
  <c r="G167" i="2"/>
  <c r="G166" i="2" s="1"/>
  <c r="G165" i="2" s="1"/>
  <c r="H167" i="2"/>
  <c r="H166" i="2" s="1"/>
  <c r="H165" i="2" s="1"/>
  <c r="I164" i="2"/>
  <c r="I168" i="2"/>
  <c r="F163" i="2"/>
  <c r="F162" i="2" s="1"/>
  <c r="F161" i="2" s="1"/>
  <c r="G163" i="2"/>
  <c r="G162" i="2" s="1"/>
  <c r="G161" i="2" s="1"/>
  <c r="G160" i="2" s="1"/>
  <c r="H163" i="2"/>
  <c r="H162" i="2" s="1"/>
  <c r="H161" i="2" s="1"/>
  <c r="H160" i="2" s="1"/>
  <c r="G131" i="2"/>
  <c r="H131" i="2"/>
  <c r="F131" i="2"/>
  <c r="I115" i="2"/>
  <c r="H114" i="2"/>
  <c r="G114" i="2"/>
  <c r="F114" i="2"/>
  <c r="G102" i="2"/>
  <c r="F102" i="2"/>
  <c r="H102" i="2"/>
  <c r="G97" i="2"/>
  <c r="G96" i="2" s="1"/>
  <c r="G95" i="2" s="1"/>
  <c r="G94" i="2" s="1"/>
  <c r="H97" i="2"/>
  <c r="H96" i="2" s="1"/>
  <c r="H95" i="2" s="1"/>
  <c r="H94" i="2" s="1"/>
  <c r="F97" i="2"/>
  <c r="F96" i="2" s="1"/>
  <c r="I98" i="2"/>
  <c r="I76" i="2"/>
  <c r="H75" i="2"/>
  <c r="G75" i="2"/>
  <c r="F75" i="2"/>
  <c r="G63" i="2"/>
  <c r="H63" i="2"/>
  <c r="F63" i="2"/>
  <c r="F183" i="2"/>
  <c r="H183" i="2"/>
  <c r="G183" i="2"/>
  <c r="I186" i="2"/>
  <c r="I185" i="2"/>
  <c r="I184" i="2"/>
  <c r="I119" i="2"/>
  <c r="H118" i="2"/>
  <c r="G118" i="2"/>
  <c r="F118" i="2"/>
  <c r="D32" i="1"/>
  <c r="E32" i="1"/>
  <c r="C32" i="1"/>
  <c r="I160" i="2" l="1"/>
  <c r="I165" i="2"/>
  <c r="I167" i="2"/>
  <c r="I166" i="2"/>
  <c r="I161" i="2"/>
  <c r="I162" i="2"/>
  <c r="I131" i="2"/>
  <c r="I163" i="2"/>
  <c r="I114" i="2"/>
  <c r="I183" i="2"/>
  <c r="I95" i="2"/>
  <c r="I96" i="2"/>
  <c r="I97" i="2"/>
  <c r="F95" i="2"/>
  <c r="F94" i="2" s="1"/>
  <c r="I94" i="2"/>
  <c r="I118" i="2"/>
  <c r="I75" i="2"/>
  <c r="I152" i="2" l="1"/>
  <c r="H151" i="2"/>
  <c r="G151" i="2"/>
  <c r="F151" i="2"/>
  <c r="I150" i="2"/>
  <c r="H149" i="2"/>
  <c r="H148" i="2" s="1"/>
  <c r="H147" i="2" s="1"/>
  <c r="G149" i="2"/>
  <c r="F149" i="2"/>
  <c r="I151" i="2" l="1"/>
  <c r="I149" i="2"/>
  <c r="I117" i="2" l="1"/>
  <c r="H116" i="2"/>
  <c r="H113" i="2" s="1"/>
  <c r="G116" i="2"/>
  <c r="G113" i="2" s="1"/>
  <c r="F116" i="2"/>
  <c r="F113" i="2" s="1"/>
  <c r="I66" i="2"/>
  <c r="H65" i="2"/>
  <c r="G65" i="2"/>
  <c r="I63" i="2" s="1"/>
  <c r="F65" i="2"/>
  <c r="G48" i="2"/>
  <c r="H48" i="2"/>
  <c r="F48" i="2"/>
  <c r="G153" i="2"/>
  <c r="G148" i="2" s="1"/>
  <c r="H153" i="2"/>
  <c r="F153" i="2"/>
  <c r="F148" i="2" s="1"/>
  <c r="I154" i="2"/>
  <c r="I124" i="2"/>
  <c r="H123" i="2"/>
  <c r="G123" i="2"/>
  <c r="G122" i="2" s="1"/>
  <c r="G121" i="2" s="1"/>
  <c r="G120" i="2" s="1"/>
  <c r="F123" i="2"/>
  <c r="F122" i="2" s="1"/>
  <c r="F121" i="2" s="1"/>
  <c r="F120" i="2" s="1"/>
  <c r="I80" i="2"/>
  <c r="H79" i="2"/>
  <c r="G79" i="2"/>
  <c r="F79" i="2"/>
  <c r="I78" i="2"/>
  <c r="H77" i="2"/>
  <c r="G77" i="2"/>
  <c r="F77" i="2"/>
  <c r="H74" i="2" l="1"/>
  <c r="F74" i="2"/>
  <c r="G74" i="2"/>
  <c r="F147" i="2"/>
  <c r="G147" i="2"/>
  <c r="G112" i="2"/>
  <c r="F112" i="2"/>
  <c r="I116" i="2"/>
  <c r="I113" i="2"/>
  <c r="I65" i="2"/>
  <c r="I153" i="2"/>
  <c r="I123" i="2"/>
  <c r="H122" i="2"/>
  <c r="I79" i="2"/>
  <c r="I77" i="2"/>
  <c r="I74" i="2" l="1"/>
  <c r="H112" i="2"/>
  <c r="I112" i="2" s="1"/>
  <c r="I148" i="2"/>
  <c r="I147" i="2"/>
  <c r="H121" i="2"/>
  <c r="I122" i="2"/>
  <c r="I30" i="2"/>
  <c r="G130" i="2"/>
  <c r="H130" i="2"/>
  <c r="F130" i="2"/>
  <c r="I103" i="2"/>
  <c r="D21" i="1"/>
  <c r="E21" i="1"/>
  <c r="C21" i="1"/>
  <c r="D39" i="1"/>
  <c r="E39" i="1"/>
  <c r="F39" i="1" s="1"/>
  <c r="C39" i="1"/>
  <c r="F40" i="1"/>
  <c r="G72" i="2"/>
  <c r="H72" i="2"/>
  <c r="H71" i="2" s="1"/>
  <c r="H70" i="2" s="1"/>
  <c r="I182" i="2"/>
  <c r="G179" i="2"/>
  <c r="H179" i="2"/>
  <c r="H178" i="2" s="1"/>
  <c r="F179" i="2"/>
  <c r="I180" i="2"/>
  <c r="I181" i="2"/>
  <c r="F172" i="2"/>
  <c r="F171" i="2" s="1"/>
  <c r="F170" i="2" s="1"/>
  <c r="F169" i="2" s="1"/>
  <c r="F158" i="2" s="1"/>
  <c r="G172" i="2"/>
  <c r="G171" i="2" s="1"/>
  <c r="G170" i="2" s="1"/>
  <c r="G169" i="2" s="1"/>
  <c r="G158" i="2" s="1"/>
  <c r="H172" i="2"/>
  <c r="I173" i="2"/>
  <c r="G137" i="2"/>
  <c r="G136" i="2" s="1"/>
  <c r="H137" i="2"/>
  <c r="H136" i="2" s="1"/>
  <c r="F137" i="2"/>
  <c r="F136" i="2" s="1"/>
  <c r="G141" i="2"/>
  <c r="H141" i="2"/>
  <c r="F141" i="2"/>
  <c r="G143" i="2"/>
  <c r="H143" i="2"/>
  <c r="F143" i="2"/>
  <c r="I138" i="2"/>
  <c r="I142" i="2"/>
  <c r="I144" i="2"/>
  <c r="I146" i="2"/>
  <c r="G145" i="2"/>
  <c r="H145" i="2"/>
  <c r="F145" i="2"/>
  <c r="F156" i="2"/>
  <c r="F155" i="2" s="1"/>
  <c r="G156" i="2"/>
  <c r="G155" i="2" s="1"/>
  <c r="H156" i="2"/>
  <c r="H155" i="2" s="1"/>
  <c r="F110" i="2"/>
  <c r="F109" i="2" s="1"/>
  <c r="F108" i="2" s="1"/>
  <c r="F107" i="2" s="1"/>
  <c r="G110" i="2"/>
  <c r="G109" i="2" s="1"/>
  <c r="G108" i="2" s="1"/>
  <c r="G107" i="2" s="1"/>
  <c r="H110" i="2"/>
  <c r="H109" i="2" s="1"/>
  <c r="H108" i="2" s="1"/>
  <c r="F128" i="2"/>
  <c r="F127" i="2" s="1"/>
  <c r="F126" i="2" s="1"/>
  <c r="F125" i="2" s="1"/>
  <c r="G128" i="2"/>
  <c r="G127" i="2" s="1"/>
  <c r="H128" i="2"/>
  <c r="H127" i="2" s="1"/>
  <c r="H126" i="2" s="1"/>
  <c r="I111" i="2"/>
  <c r="I129" i="2"/>
  <c r="I132" i="2"/>
  <c r="I105" i="2"/>
  <c r="G104" i="2"/>
  <c r="H104" i="2"/>
  <c r="F104" i="2"/>
  <c r="F72" i="2"/>
  <c r="F71" i="2" s="1"/>
  <c r="F70" i="2" s="1"/>
  <c r="G84" i="2"/>
  <c r="H84" i="2"/>
  <c r="F84" i="2"/>
  <c r="G86" i="2"/>
  <c r="H86" i="2"/>
  <c r="F86" i="2"/>
  <c r="F90" i="2"/>
  <c r="F89" i="2" s="1"/>
  <c r="F88" i="2" s="1"/>
  <c r="G90" i="2"/>
  <c r="G89" i="2" s="1"/>
  <c r="G88" i="2" s="1"/>
  <c r="H90" i="2"/>
  <c r="H89" i="2" s="1"/>
  <c r="I73" i="2"/>
  <c r="I85" i="2"/>
  <c r="I87" i="2"/>
  <c r="I91" i="2"/>
  <c r="G62" i="2"/>
  <c r="H62" i="2"/>
  <c r="I64" i="2"/>
  <c r="F62" i="2"/>
  <c r="I55" i="2"/>
  <c r="I56" i="2"/>
  <c r="I57" i="2"/>
  <c r="G54" i="2"/>
  <c r="G53" i="2" s="1"/>
  <c r="G52" i="2" s="1"/>
  <c r="G51" i="2" s="1"/>
  <c r="H54" i="2"/>
  <c r="H53" i="2" s="1"/>
  <c r="H52" i="2" s="1"/>
  <c r="H51" i="2" s="1"/>
  <c r="F54" i="2"/>
  <c r="F53" i="2" s="1"/>
  <c r="F52" i="2" s="1"/>
  <c r="F51" i="2" s="1"/>
  <c r="I47" i="2"/>
  <c r="I49" i="2"/>
  <c r="I50" i="2"/>
  <c r="G46" i="2"/>
  <c r="H46" i="2"/>
  <c r="F46" i="2"/>
  <c r="I43" i="2"/>
  <c r="H42" i="2"/>
  <c r="H41" i="2" s="1"/>
  <c r="H40" i="2" s="1"/>
  <c r="H39" i="2" s="1"/>
  <c r="G42" i="2"/>
  <c r="F42" i="2"/>
  <c r="F41" i="2" s="1"/>
  <c r="F40" i="2" s="1"/>
  <c r="F39" i="2" s="1"/>
  <c r="I38" i="2"/>
  <c r="H37" i="2"/>
  <c r="G37" i="2"/>
  <c r="G36" i="2" s="1"/>
  <c r="G35" i="2" s="1"/>
  <c r="G34" i="2" s="1"/>
  <c r="F37" i="2"/>
  <c r="F36" i="2" s="1"/>
  <c r="F35" i="2" s="1"/>
  <c r="F34" i="2" s="1"/>
  <c r="G26" i="2"/>
  <c r="G25" i="2" s="1"/>
  <c r="G24" i="2" s="1"/>
  <c r="H26" i="2"/>
  <c r="F26" i="2"/>
  <c r="F25" i="2" s="1"/>
  <c r="F24" i="2" s="1"/>
  <c r="I27" i="2"/>
  <c r="I28" i="2"/>
  <c r="I29" i="2"/>
  <c r="I31" i="2"/>
  <c r="I32" i="2"/>
  <c r="I33" i="2"/>
  <c r="I23" i="2"/>
  <c r="H22" i="2"/>
  <c r="H21" i="2" s="1"/>
  <c r="H20" i="2" s="1"/>
  <c r="G22" i="2"/>
  <c r="G21" i="2" s="1"/>
  <c r="G20" i="2" s="1"/>
  <c r="F22" i="2"/>
  <c r="F21" i="2" s="1"/>
  <c r="F20" i="2" s="1"/>
  <c r="I17" i="2"/>
  <c r="I18" i="2"/>
  <c r="G16" i="2"/>
  <c r="G15" i="2" s="1"/>
  <c r="G14" i="2" s="1"/>
  <c r="H16" i="2"/>
  <c r="H15" i="2" s="1"/>
  <c r="H14" i="2" s="1"/>
  <c r="F16" i="2"/>
  <c r="F15" i="2" s="1"/>
  <c r="F14" i="2" s="1"/>
  <c r="I13" i="2"/>
  <c r="G12" i="2"/>
  <c r="G11" i="2" s="1"/>
  <c r="G10" i="2" s="1"/>
  <c r="H12" i="2"/>
  <c r="H11" i="2" s="1"/>
  <c r="H10" i="2" s="1"/>
  <c r="F12" i="2"/>
  <c r="F11" i="2" s="1"/>
  <c r="F10" i="2" s="1"/>
  <c r="F13" i="1"/>
  <c r="F14" i="1"/>
  <c r="F15" i="1"/>
  <c r="F10" i="1"/>
  <c r="D9" i="1"/>
  <c r="E9" i="1"/>
  <c r="C9" i="1"/>
  <c r="F16" i="1"/>
  <c r="D12" i="1"/>
  <c r="D11" i="1" s="1"/>
  <c r="E12" i="1"/>
  <c r="C12" i="1"/>
  <c r="C11" i="1" s="1"/>
  <c r="F18" i="1"/>
  <c r="F19" i="1"/>
  <c r="D17" i="1"/>
  <c r="E17" i="1"/>
  <c r="C17" i="1"/>
  <c r="F22" i="1"/>
  <c r="F23" i="1"/>
  <c r="F25" i="1"/>
  <c r="F27" i="1"/>
  <c r="D24" i="1"/>
  <c r="E24" i="1"/>
  <c r="D26" i="1"/>
  <c r="E26" i="1"/>
  <c r="C24" i="1"/>
  <c r="C26" i="1"/>
  <c r="C30" i="1"/>
  <c r="C34" i="1"/>
  <c r="C36" i="1"/>
  <c r="F31" i="1"/>
  <c r="E30" i="1"/>
  <c r="D30" i="1"/>
  <c r="F33" i="1"/>
  <c r="F35" i="1"/>
  <c r="F37" i="1"/>
  <c r="E34" i="1"/>
  <c r="D34" i="1"/>
  <c r="F38" i="1"/>
  <c r="E36" i="1"/>
  <c r="D36" i="1"/>
  <c r="G71" i="2" l="1"/>
  <c r="G70" i="2" s="1"/>
  <c r="G69" i="2" s="1"/>
  <c r="F178" i="2"/>
  <c r="F177" i="2" s="1"/>
  <c r="F176" i="2" s="1"/>
  <c r="F175" i="2" s="1"/>
  <c r="F174" i="2" s="1"/>
  <c r="G178" i="2"/>
  <c r="G177" i="2" s="1"/>
  <c r="G176" i="2" s="1"/>
  <c r="G175" i="2" s="1"/>
  <c r="G174" i="2" s="1"/>
  <c r="F36" i="1"/>
  <c r="H107" i="2"/>
  <c r="F106" i="2"/>
  <c r="F61" i="2"/>
  <c r="F60" i="2" s="1"/>
  <c r="F59" i="2" s="1"/>
  <c r="F58" i="2" s="1"/>
  <c r="H61" i="2"/>
  <c r="H60" i="2" s="1"/>
  <c r="H59" i="2" s="1"/>
  <c r="H58" i="2" s="1"/>
  <c r="G61" i="2"/>
  <c r="G60" i="2" s="1"/>
  <c r="E29" i="1"/>
  <c r="E28" i="1" s="1"/>
  <c r="D29" i="1"/>
  <c r="D28" i="1" s="1"/>
  <c r="F26" i="1"/>
  <c r="C8" i="1"/>
  <c r="I121" i="2"/>
  <c r="H120" i="2"/>
  <c r="I120" i="2" s="1"/>
  <c r="F45" i="2"/>
  <c r="F44" i="2" s="1"/>
  <c r="H45" i="2"/>
  <c r="H44" i="2" s="1"/>
  <c r="G45" i="2"/>
  <c r="G44" i="2" s="1"/>
  <c r="I12" i="2"/>
  <c r="F69" i="2"/>
  <c r="F140" i="2"/>
  <c r="F139" i="2" s="1"/>
  <c r="I37" i="2"/>
  <c r="F83" i="2"/>
  <c r="F82" i="2" s="1"/>
  <c r="F81" i="2" s="1"/>
  <c r="I104" i="2"/>
  <c r="I20" i="2"/>
  <c r="G140" i="2"/>
  <c r="G139" i="2" s="1"/>
  <c r="F101" i="2"/>
  <c r="F100" i="2" s="1"/>
  <c r="F99" i="2" s="1"/>
  <c r="F135" i="2"/>
  <c r="H69" i="2"/>
  <c r="I46" i="2"/>
  <c r="I102" i="2"/>
  <c r="I145" i="2"/>
  <c r="H135" i="2"/>
  <c r="I86" i="2"/>
  <c r="G83" i="2"/>
  <c r="G82" i="2" s="1"/>
  <c r="G81" i="2" s="1"/>
  <c r="I137" i="2"/>
  <c r="G135" i="2"/>
  <c r="F9" i="2"/>
  <c r="F34" i="1"/>
  <c r="F32" i="1"/>
  <c r="F30" i="1"/>
  <c r="F24" i="1"/>
  <c r="F12" i="1"/>
  <c r="F9" i="1"/>
  <c r="C29" i="1"/>
  <c r="C28" i="1" s="1"/>
  <c r="D8" i="1"/>
  <c r="H9" i="2"/>
  <c r="H36" i="2"/>
  <c r="H35" i="2" s="1"/>
  <c r="H34" i="2" s="1"/>
  <c r="H83" i="2"/>
  <c r="I10" i="2"/>
  <c r="G9" i="2"/>
  <c r="I42" i="2"/>
  <c r="G101" i="2"/>
  <c r="G100" i="2" s="1"/>
  <c r="G99" i="2" s="1"/>
  <c r="I141" i="2"/>
  <c r="F17" i="1"/>
  <c r="G19" i="2"/>
  <c r="I84" i="2"/>
  <c r="I130" i="2"/>
  <c r="I143" i="2"/>
  <c r="I172" i="2"/>
  <c r="I14" i="2"/>
  <c r="I15" i="2"/>
  <c r="I16" i="2"/>
  <c r="H140" i="2"/>
  <c r="I53" i="2"/>
  <c r="I51" i="2"/>
  <c r="I54" i="2"/>
  <c r="I52" i="2"/>
  <c r="I48" i="2"/>
  <c r="G41" i="2"/>
  <c r="I26" i="2"/>
  <c r="I21" i="2"/>
  <c r="I22" i="2"/>
  <c r="I11" i="2"/>
  <c r="I179" i="2"/>
  <c r="H177" i="2"/>
  <c r="H171" i="2"/>
  <c r="I110" i="2"/>
  <c r="I109" i="2"/>
  <c r="I108" i="2"/>
  <c r="G126" i="2"/>
  <c r="G125" i="2" s="1"/>
  <c r="G106" i="2" s="1"/>
  <c r="I127" i="2"/>
  <c r="H125" i="2"/>
  <c r="I128" i="2"/>
  <c r="H101" i="2"/>
  <c r="I72" i="2"/>
  <c r="I89" i="2"/>
  <c r="H88" i="2"/>
  <c r="I90" i="2"/>
  <c r="I62" i="2"/>
  <c r="H25" i="2"/>
  <c r="E11" i="1"/>
  <c r="F11" i="1" s="1"/>
  <c r="I178" i="2" l="1"/>
  <c r="F134" i="2"/>
  <c r="F133" i="2" s="1"/>
  <c r="F92" i="2"/>
  <c r="I71" i="2"/>
  <c r="I61" i="2"/>
  <c r="G59" i="2"/>
  <c r="I60" i="2"/>
  <c r="G134" i="2"/>
  <c r="H106" i="2"/>
  <c r="I106" i="2" s="1"/>
  <c r="F29" i="1"/>
  <c r="D7" i="1"/>
  <c r="D6" i="1" s="1"/>
  <c r="I36" i="2"/>
  <c r="F68" i="2"/>
  <c r="F67" i="2" s="1"/>
  <c r="I44" i="2"/>
  <c r="I135" i="2"/>
  <c r="I9" i="2"/>
  <c r="I136" i="2"/>
  <c r="G68" i="2"/>
  <c r="G67" i="2" s="1"/>
  <c r="I35" i="2"/>
  <c r="F28" i="1"/>
  <c r="C7" i="1"/>
  <c r="C6" i="1" s="1"/>
  <c r="E8" i="1"/>
  <c r="H82" i="2"/>
  <c r="I82" i="2" s="1"/>
  <c r="I83" i="2"/>
  <c r="I69" i="2"/>
  <c r="F20" i="1"/>
  <c r="F21" i="1"/>
  <c r="H139" i="2"/>
  <c r="H134" i="2" s="1"/>
  <c r="H133" i="2" s="1"/>
  <c r="I140" i="2"/>
  <c r="I126" i="2"/>
  <c r="I101" i="2"/>
  <c r="H100" i="2"/>
  <c r="I70" i="2"/>
  <c r="I88" i="2"/>
  <c r="I45" i="2"/>
  <c r="G40" i="2"/>
  <c r="I41" i="2"/>
  <c r="H176" i="2"/>
  <c r="I177" i="2"/>
  <c r="H170" i="2"/>
  <c r="I171" i="2"/>
  <c r="I107" i="2"/>
  <c r="I125" i="2"/>
  <c r="I25" i="2"/>
  <c r="H24" i="2"/>
  <c r="F19" i="2"/>
  <c r="F8" i="2" s="1"/>
  <c r="G133" i="2" l="1"/>
  <c r="G58" i="2"/>
  <c r="I58" i="2" s="1"/>
  <c r="I59" i="2"/>
  <c r="H81" i="2"/>
  <c r="I81" i="2" s="1"/>
  <c r="F8" i="1"/>
  <c r="E7" i="1"/>
  <c r="E6" i="1" s="1"/>
  <c r="I139" i="2"/>
  <c r="H99" i="2"/>
  <c r="I100" i="2"/>
  <c r="G39" i="2"/>
  <c r="G8" i="2" s="1"/>
  <c r="I40" i="2"/>
  <c r="H175" i="2"/>
  <c r="H174" i="2" s="1"/>
  <c r="I176" i="2"/>
  <c r="H169" i="2"/>
  <c r="I170" i="2"/>
  <c r="I24" i="2"/>
  <c r="H19" i="2"/>
  <c r="H8" i="2" s="1"/>
  <c r="I169" i="2" l="1"/>
  <c r="H68" i="2"/>
  <c r="I134" i="2"/>
  <c r="I133" i="2"/>
  <c r="F6" i="1"/>
  <c r="F7" i="1"/>
  <c r="I99" i="2"/>
  <c r="I39" i="2"/>
  <c r="I19" i="2"/>
  <c r="I175" i="2"/>
  <c r="I34" i="2"/>
  <c r="I159" i="2" l="1"/>
  <c r="H158" i="2"/>
  <c r="I158" i="2" s="1"/>
  <c r="I68" i="2"/>
  <c r="H67" i="2"/>
  <c r="I93" i="2"/>
  <c r="H92" i="2"/>
  <c r="I8" i="2"/>
  <c r="I174" i="2"/>
  <c r="I92" i="2" l="1"/>
  <c r="I7" i="2"/>
  <c r="I67" i="2"/>
</calcChain>
</file>

<file path=xl/sharedStrings.xml><?xml version="1.0" encoding="utf-8"?>
<sst xmlns="http://schemas.openxmlformats.org/spreadsheetml/2006/main" count="594" uniqueCount="308">
  <si>
    <t xml:space="preserve">ДОХОДНАЯ ЧАСТЬ БЮДЖЕТА </t>
  </si>
  <si>
    <t>КВД</t>
  </si>
  <si>
    <t xml:space="preserve">Наименование </t>
  </si>
  <si>
    <t>Исполнение в %</t>
  </si>
  <si>
    <t>Всего доходов</t>
  </si>
  <si>
    <t>1.00.00000.00.0000.000</t>
  </si>
  <si>
    <t>НАЛОГОВЫЕ И НЕНАЛОГОВЫЕ ДОХОДЫ</t>
  </si>
  <si>
    <t>НАЛОГОВЫЕ ДОХОДЫ</t>
  </si>
  <si>
    <t>1.01.00000.00.0000.000</t>
  </si>
  <si>
    <t>НАЛОГИ НА ПРИБЫЛЬ, ДОХОДЫ</t>
  </si>
  <si>
    <t>1.01.02000.01.0000.110</t>
  </si>
  <si>
    <t>Налог на доходы физических лиц</t>
  </si>
  <si>
    <t>1.03.00000.00.0000.000</t>
  </si>
  <si>
    <t>НАЛОГИ НА ТОВАРЫ (РАБОТЫ, УСЛУГИ), РЕАЛИЗУЕМЫЕ НА ТЕРРИТОРИИ РОССИЙСКОЙ ФЕДЕРАЦИИ</t>
  </si>
  <si>
    <t>1.03.02000.01.0000.110</t>
  </si>
  <si>
    <t>Акцизы по подакцизным товарам (продукции), производимым на территории Российской Федерации</t>
  </si>
  <si>
    <t>1.03.02231.01.0000.110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</si>
  <si>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</si>
  <si>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1.03.02241.01.0000.110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</si>
  <si>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</si>
  <si>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1.03.02251.01.0000.110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</si>
  <si>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</si>
  <si>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1.03.02261.01.0000.110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</si>
  <si>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</si>
  <si>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1.06.00000.00.0000.000</t>
  </si>
  <si>
    <t>НАЛОГИ НА ИМУЩЕСТВО</t>
  </si>
  <si>
    <t>1.06.01000.00.0000.110</t>
  </si>
  <si>
    <t>Налог на имущество физических лиц</t>
  </si>
  <si>
    <t>1.06.06000.00.0000.110</t>
  </si>
  <si>
    <t>Земельный налог</t>
  </si>
  <si>
    <t>НЕНАЛОГОВЫЕ ДОХОДЫ</t>
  </si>
  <si>
    <t>1.11.00000.00.0000.000</t>
  </si>
  <si>
    <t>ДОХОДЫ ОТ ИСПОЛЬЗОВАНИЯ ИМУЩЕСТВА, НАХОДЯЩЕГОСЯ В ГОСУДАРСТВЕННОЙ И МУНИЦИПАЛЬНОЙ СОБСТВЕННОСТИ</t>
  </si>
  <si>
    <t>1.11.05035.10.0000.120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</si>
  <si>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</si>
  <si>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</si>
  <si>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</si>
  <si>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1.13.00000.00.0000.000</t>
  </si>
  <si>
    <t>ДОХОДЫ ОТ ОКАЗАНИЯ ПЛАТНЫХ УСЛУГ И КОМПЕНСАЦИИ ЗАТРАТ ГОСУДАРСТВА</t>
  </si>
  <si>
    <t>1.13.02065.10.0000.130</t>
  </si>
  <si>
    <t>Доходы, поступающие в порядке возмещения расходов, понесенных в связи с эксплуатацией имущества сельских поселений</t>
  </si>
  <si>
    <t>1.17.00000.00.0000.000</t>
  </si>
  <si>
    <t>ПРОЧИЕ НЕНАЛОГОВЫЕ ДОХОДЫ</t>
  </si>
  <si>
    <t>1.17.15030.10.0000.150</t>
  </si>
  <si>
    <t>Инициативные платежи, зачисляемые в бюджеты сельских поселений</t>
  </si>
  <si>
    <t>2.00.00000.00.0000.000</t>
  </si>
  <si>
    <t>БЕЗВОЗМЕЗДНЫЕ ПОСТУПЛЕНИЯ</t>
  </si>
  <si>
    <t>2.02.00000.00.0000.000</t>
  </si>
  <si>
    <t>Безвозмездные поступления от других бюджетов бюджетной системы РФ</t>
  </si>
  <si>
    <t>2.02.10000.00.0000.150</t>
  </si>
  <si>
    <t>Дотации бюджетам бюджетной системы Российской Федерации</t>
  </si>
  <si>
    <t>2.02.15001.10.0000.150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</si>
  <si>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</si>
  <si>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2.02.20000.00.0000.150</t>
  </si>
  <si>
    <t>Субсидии бюджетам бюджетной системы Российской Федерации (межбюджетные субсидии)</t>
  </si>
  <si>
    <t>2.02.29999.10.0000.150</t>
  </si>
  <si>
    <t>Прочие субсидии бюджетам сельских поселений</t>
  </si>
  <si>
    <t xml:space="preserve">2.02.30000.00.0000.150 </t>
  </si>
  <si>
    <t>Субвенции бюджетам бюджетной системы Российской Федерации</t>
  </si>
  <si>
    <t>2.02.35118.10.0000.150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</si>
  <si>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</si>
  <si>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2.02.40000.00.0000.150</t>
  </si>
  <si>
    <t>Иные межбюджетные трансферты</t>
  </si>
  <si>
    <t>2.02.40014.10.0000.150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</si>
  <si>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</si>
  <si>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2.02.49999.10.0000.150</t>
  </si>
  <si>
    <t>Прочие межбюджетные трансферты, передаваемые бюджетам сельских поселений</t>
  </si>
  <si>
    <t xml:space="preserve">РАСХОДНАЯ ЧАСТЬ БЮДЖЕТА </t>
  </si>
  <si>
    <t>Наименование получателей средств</t>
  </si>
  <si>
    <t>Ведомства</t>
  </si>
  <si>
    <t>КФСР</t>
  </si>
  <si>
    <t>КЦСР</t>
  </si>
  <si>
    <t xml:space="preserve">КВР </t>
  </si>
  <si>
    <t>Заводское сельское поселение</t>
  </si>
  <si>
    <t>ОБЩЕГОСУДАРСТВЕННЫЕ ВОПРОСЫ</t>
  </si>
  <si>
    <t>0100</t>
  </si>
  <si>
    <t>Функционирование высшего должностного лица субъекта РФ и МО</t>
  </si>
  <si>
    <t>0102</t>
  </si>
  <si>
    <t>Муниципальная программа «Развитие муниципального управления в Парабельском районе»</t>
  </si>
  <si>
    <t>10.0.00.00000</t>
  </si>
  <si>
    <t>Подпрограмма «Развитие муниципальной службы»</t>
  </si>
  <si>
    <t>10.2.00.00000</t>
  </si>
  <si>
    <t>Диспансеризация муниципальных служащих (РБ)</t>
  </si>
  <si>
    <t>10.2.01.00005</t>
  </si>
  <si>
    <t>Прочая закупка товаров, работ и услуг для государственных (муниципальных) нужд</t>
  </si>
  <si>
    <t>Непрограммное направление расходов</t>
  </si>
  <si>
    <t>99.0.00.00000</t>
  </si>
  <si>
    <t>Руководство и управление в сфере установленных функций органов местного самоуправления</t>
  </si>
  <si>
    <t>99.0.01.00000</t>
  </si>
  <si>
    <t>99.0.01.00005</t>
  </si>
  <si>
    <t>Фонд оплаты труда государственных (муниципальных) органов</t>
  </si>
  <si>
    <t> 99.0.01.00005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</si>
  <si>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</si>
  <si>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99.0.01.00005 </t>
  </si>
  <si>
    <t>0104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</si>
  <si>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</t>
  </si>
  <si>
    <t>Иные выплаты персоналу государственных (муниципальных) органов, за исключением фонда оплаты труда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</si>
  <si>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</si>
  <si>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</si>
  <si>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</si>
  <si>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</si>
  <si>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0106</t>
  </si>
  <si>
    <t>Резервные фонды</t>
  </si>
  <si>
    <t>Резервные фонды органов местного самоуправления</t>
  </si>
  <si>
    <t>99.0.02.00000</t>
  </si>
  <si>
    <t>Резервные фонды сельских поселений</t>
  </si>
  <si>
    <t>99.0.02.00510</t>
  </si>
  <si>
    <t>Резервные средства</t>
  </si>
  <si>
    <t>0111</t>
  </si>
  <si>
    <t>Другие общегосударственные вопросы</t>
  </si>
  <si>
    <t>Уплата членских взносов в Ассоциацию Совета муниципальных образований</t>
  </si>
  <si>
    <t>99.0.00.00140</t>
  </si>
  <si>
    <t>Уплата иных платежей</t>
  </si>
  <si>
    <t>99.0.00.00140 </t>
  </si>
  <si>
    <t>Прочая закупка товаров, работ и услуг</t>
  </si>
  <si>
    <t>Прочие расходы</t>
  </si>
  <si>
    <t>99.0.00.00300</t>
  </si>
  <si>
    <t>0113</t>
  </si>
  <si>
    <t>НАЦИОНАЛЬНАЯ ОБОРОНА</t>
  </si>
  <si>
    <t>0200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</si>
  <si>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</si>
  <si>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</si>
  <si>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99.0.00.51180</t>
  </si>
  <si>
    <t>Фонд оплаты труда государственных  (муниципальных) органов</t>
  </si>
  <si>
    <t xml:space="preserve">Прочая закупка товаров, работ и услуг </t>
  </si>
  <si>
    <t>0203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</si>
  <si>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</si>
  <si>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</si>
  <si>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</si>
  <si>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</si>
  <si>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Дорожное хозяйство (дорожные фонды)</t>
  </si>
  <si>
    <t>Муниципальная программа «Устойчивое развитие Парабельского района в сфере строительства, архитектуры, дорожного хозяйства»</t>
  </si>
  <si>
    <t>08.0.00.00000</t>
  </si>
  <si>
    <t>Подпрограмма «Сохранение и развитие автомобильных дорог Парабельского района»</t>
  </si>
  <si>
    <t>08.5.00.00000</t>
  </si>
  <si>
    <t>Основное мероприятие "Осуществление дорожной деятельности в отношении дорог местного значения между населенными пунктами Парабельского района"</t>
  </si>
  <si>
    <t>08.5.80.00000</t>
  </si>
  <si>
    <t>Осуществление дорожной деятельности в отношении дорог местного значения между населенными пунктами Парабельского района за счет акцизов</t>
  </si>
  <si>
    <t>08.5.80.00003</t>
  </si>
  <si>
    <t>08.5.80.00003 </t>
  </si>
  <si>
    <t>Основное мероприятие "Оказание финансовой помощи сельским поселениям на дорожную деятельность в границах населенных пунктов"</t>
  </si>
  <si>
    <t>08.5.81.00000</t>
  </si>
  <si>
    <t>Муниципальная программа «Комплексное развитие транспортной инфраструктуры МО «Заводское сельское поселение»</t>
  </si>
  <si>
    <t>23.0.00.00000</t>
  </si>
  <si>
    <t>Подпрограмма «Сохранность автомобильных дорог местного значения путем выполнения ремонтных мероприятий»</t>
  </si>
  <si>
    <t>23.1.00.00000</t>
  </si>
  <si>
    <t>Основное мероприятие "Ремонт и (или) капитальный ремонт дорог"</t>
  </si>
  <si>
    <t>23.1.80.00000</t>
  </si>
  <si>
    <t>Капитальный, текущий ремонт улиц и дорог местного значения (СП)</t>
  </si>
  <si>
    <t>23.1.80.00110</t>
  </si>
  <si>
    <t>Капитальный, текущий ремонт улиц и дорог местного значения за счет акцизов (СП)</t>
  </si>
  <si>
    <t>23.1.80.00113</t>
  </si>
  <si>
    <t>Подпрограмма «Сохранность автомобильных дорог местного значения путем выполнения эксплуатационных мероприятий»</t>
  </si>
  <si>
    <t>23.2.00.00000 </t>
  </si>
  <si>
    <t>Основное мероприятие«Зимнее содержание дорог»</t>
  </si>
  <si>
    <t>23.2.80.00000</t>
  </si>
  <si>
    <t>Содержание дорог сельского поселения за счет акцизов (СП)</t>
  </si>
  <si>
    <t>23.2.80.00213</t>
  </si>
  <si>
    <t>0409</t>
  </si>
  <si>
    <t xml:space="preserve">ЖИЛИЩНО-КОММУНАЛЬНОЕ ХОЗЯЙСТВО         </t>
  </si>
  <si>
    <t>0500</t>
  </si>
  <si>
    <t xml:space="preserve">Жилищное хозяйство                              </t>
  </si>
  <si>
    <t>Муниципальная программа "Улучшение комфортности проживания на территории Заводского сельского поселения"</t>
  </si>
  <si>
    <t>21.0.00.00000</t>
  </si>
  <si>
    <t>Подпрограмма "Содержание и ремонт муниципального жилья Заводского сельского поселения"</t>
  </si>
  <si>
    <t>21.2.00.00000</t>
  </si>
  <si>
    <t>Основное мероприятие "Улучшение эксплутационных характеристик жилищного фонда в соответствии со стандартами качества, обеспечивающих гражданам безопасные и комфортные условия проживания"</t>
  </si>
  <si>
    <t>21.2.80.00000</t>
  </si>
  <si>
    <t>Проведение мероприятий по капитальному и текущему ремонту жилых помещений Заводского сельского поселения" (СП)</t>
  </si>
  <si>
    <t>21.2.80.00110</t>
  </si>
  <si>
    <t>Изготовление технических паспортов на муниципальное жилье (СП)</t>
  </si>
  <si>
    <t>21.2.80.00210</t>
  </si>
  <si>
    <t>0501</t>
  </si>
  <si>
    <t>0502</t>
  </si>
  <si>
    <t xml:space="preserve">Коммунальное хозяйство                             </t>
  </si>
  <si>
    <t>0503</t>
  </si>
  <si>
    <t>Подпрограмма "Развитие системы сбора, обработки, утилизации, обезвреживания и размещения твердых коммунальных отходов"</t>
  </si>
  <si>
    <t>Основное мероприятие "Создание и обустройство мест контейнерных площадок для сбора (накопления) твердых коммунальных отходов на территории поселений муниципального района"</t>
  </si>
  <si>
    <t>Переданные полномочия исполнительным органам местного самоуправления сельских поселений по участию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Парабельского района</t>
  </si>
  <si>
    <t>Муниципальная программа "Поддержка хозяйствующих субъектов в Муниципальном образовании «Заводское сельское поселение"</t>
  </si>
  <si>
    <t>Подпрограмма «Сохранение и развитие коммунального хозяйства в сфере водоснабжения Заводского сельского поселения и бесперебойного обеспечения водой населения»</t>
  </si>
  <si>
    <t>Основное мероприятие "Сохранение и развитие объектов водоснабжения в Муниципальном образовании «Заводское сельское поселение"</t>
  </si>
  <si>
    <t>Покрытие убытков при оказании услуг водоснабжения (СП)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</si>
  <si>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</si>
  <si>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Мероприятия в области коммунального хозяйства</t>
  </si>
  <si>
    <t>08.6.00.00000</t>
  </si>
  <si>
    <t>08.6.81.00000</t>
  </si>
  <si>
    <t>08.6.81.00005</t>
  </si>
  <si>
    <t>22.0.00.00000</t>
  </si>
  <si>
    <t>22.1.00.00000</t>
  </si>
  <si>
    <t>22.1.80.00000</t>
  </si>
  <si>
    <t>22.1.80.00110</t>
  </si>
  <si>
    <t>99.0.00.03915 </t>
  </si>
  <si>
    <t>Благоустройство</t>
  </si>
  <si>
    <t>Подпрограмма "Прочие мероприятия по благоустройству Заводского сельского поселения"</t>
  </si>
  <si>
    <t>21.1.00.00000</t>
  </si>
  <si>
    <t>Основное мероприятие "Обеспечение безопасного проживания и жизнедеятельности населения поселения, улучшение эстетического состояния объектов благоустройства и их бесперебойного функционирования"</t>
  </si>
  <si>
    <t>21.1.80.00000</t>
  </si>
  <si>
    <t>Содержание и благоустройство кладбищ (СП)</t>
  </si>
  <si>
    <t>21.1.80.00210</t>
  </si>
  <si>
    <t>Подпрограмма" Организация освещения улиц в Заводском сельском поселении"</t>
  </si>
  <si>
    <t>21.3.00.00000</t>
  </si>
  <si>
    <t>Основное мероприятие" Совершенствование эстетического вида поселения в темное время суток, безопасность передвижения граждан"</t>
  </si>
  <si>
    <t>21.3.80.00000</t>
  </si>
  <si>
    <t>Содержание и ремонт уличного освещения (СП)</t>
  </si>
  <si>
    <t>21.3.80.00110</t>
  </si>
  <si>
    <t>Оплата потребленной электроэнергии для нужд уличного освещения (СП)</t>
  </si>
  <si>
    <t>21.3.80.00210</t>
  </si>
  <si>
    <t>Приобретение ламп и расходных материалов (СП)</t>
  </si>
  <si>
    <t>21.3.80.00310</t>
  </si>
  <si>
    <t>Прочие мероприятия по благоустройству</t>
  </si>
  <si>
    <t>99.0.00.06050</t>
  </si>
  <si>
    <t>КУЛЬТУРА, КИНЕМАТОГРАФИЯ</t>
  </si>
  <si>
    <t>0800</t>
  </si>
  <si>
    <t>Культура</t>
  </si>
  <si>
    <t>Межбюджетные трансферты из бюджетов сельских поселений в бюджет района по соглашениям</t>
  </si>
  <si>
    <t>99.0.00.00350</t>
  </si>
  <si>
    <t xml:space="preserve">Иные межбюджетные трансферты </t>
  </si>
  <si>
    <t>540 </t>
  </si>
  <si>
    <t>0801</t>
  </si>
  <si>
    <t>ФИЗИЧЕСКАЯ КУЛЬТУРА И СПОРТ</t>
  </si>
  <si>
    <t>Физическая культура</t>
  </si>
  <si>
    <t>Муниципальная программа «Развитие физической культуры, спорта и формирования здорового образа жизни населения Парабельского района»</t>
  </si>
  <si>
    <t>03.0.00.00000</t>
  </si>
  <si>
    <t>Подпрограмма "Создание благоприятных условий для увеличения охвата населения физической культурой и спортом"</t>
  </si>
  <si>
    <t>03.1.00.00000</t>
  </si>
  <si>
    <t>Обеспечение условий для развития физической культуры и массового спорта</t>
  </si>
  <si>
    <t>Фонд оплаты труда учреждений</t>
  </si>
  <si>
    <t>Взносы по обязательному социальному страхованию на выплаты по оплате труда  работникам и иные выплаты работникам казенных учреждений</t>
  </si>
  <si>
    <t>2.19.00000.00.0000.150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</si>
  <si>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</si>
  <si>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2.19.60010.10.0000.150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</si>
  <si>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</si>
  <si>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</si>
  <si>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</si>
  <si>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Закупка товаров, работ, услуг в целях капитального ремонта государственного (муниципального) имущества</t>
  </si>
  <si>
    <t>Подпрограмма «Повышение эффективности управления муниципальным имуществом Парабельского района»</t>
  </si>
  <si>
    <t>10.4.00.00000</t>
  </si>
  <si>
    <t>Подпрограмма "Реализация инициативных проектов в 2024-2026 годах"</t>
  </si>
  <si>
    <t>21.4.00.00000</t>
  </si>
  <si>
    <t>21.4.80.00000</t>
  </si>
  <si>
    <t>Основное мероприятие "Благоустройство территории поселения с целью удовлетворения потребностей населения в благоприятных условиях проживания"</t>
  </si>
  <si>
    <t>21.4.80.S1101</t>
  </si>
  <si>
    <t>21.4.80.S1102</t>
  </si>
  <si>
    <t>08.7.00.00000</t>
  </si>
  <si>
    <t>Подпрограмма "Развитие и модернизация коммунальной инфраструктуры Парабельского района"</t>
  </si>
  <si>
    <t>Реализация мероприятий по обеспечению доступа к воде питьевого качества населения сельских территорий</t>
  </si>
  <si>
    <t xml:space="preserve">Приложение №2
к Постановлению Администрации  
Заводского поселения  
от 27.03.2025 №28 
</t>
  </si>
  <si>
    <t xml:space="preserve">            Отчет об исполнении расходной части бюджета МО «Заводское сельское поселение»                                                                     за 1 квартал 2025 года.
</t>
  </si>
  <si>
    <t xml:space="preserve">Приложение №1
к Постановлению Администрации  
Заводского поселения  
от 27.03.2025 №28     
</t>
  </si>
  <si>
    <t xml:space="preserve">                      Отчет об исполнении доходной части бюджета муниципальное образование «Заводское сельское поселение» за 1 квартал 2025 года.
</t>
  </si>
  <si>
    <t>План на 2025 год</t>
  </si>
  <si>
    <t>План на 01.04.25 г</t>
  </si>
  <si>
    <t>Исполнено на 01.04.25 г</t>
  </si>
  <si>
    <t>Исполнено на 01.04.2025 год</t>
  </si>
  <si>
    <t>План на 01.04.2025 год</t>
  </si>
  <si>
    <t>рублей</t>
  </si>
  <si>
    <t>Сумма (рублей)</t>
  </si>
  <si>
    <t>08.7.83.00000</t>
  </si>
  <si>
    <t>Основное мероприятие "Обеспечение водоснабжением жителей Парабельского района"</t>
  </si>
  <si>
    <t>08.7.83.00015</t>
  </si>
  <si>
    <t>Развитие, реконструкция и модернизация систем водоснабжения и водоотведения Парабельского района</t>
  </si>
  <si>
    <t>08.7.83.S1370</t>
  </si>
  <si>
    <t>Реализация мероприятий по обеспечению доступа к воде питьевого качества населения сельских территорий (РБ)</t>
  </si>
  <si>
    <t>08.7.83.41370</t>
  </si>
  <si>
    <t>03.1.82.00000</t>
  </si>
  <si>
    <t>03.1.82.40008</t>
  </si>
  <si>
    <t>03.1.82.S0008</t>
  </si>
  <si>
    <t>11.0.00.00000</t>
  </si>
  <si>
    <t>Муниципальная программа "Обеспечение безопасности жизнедеятельности населения Парабельского района"</t>
  </si>
  <si>
    <t>11.4.00.00000</t>
  </si>
  <si>
    <t>Подпрограмма «Повышение уровня защиты населения и территории от чрезвычайных ситуаций природного и техногенного характера»</t>
  </si>
  <si>
    <t>11.4.80.00000</t>
  </si>
  <si>
    <t>Основное мероприятие «Обеспечение пожарной безопасности Парабельского района»</t>
  </si>
  <si>
    <t>11.4.80.41340</t>
  </si>
  <si>
    <t>Оказание помощи многодетным семьям, семьям, находящимся в трудной жизненной ситуации, в социально опасном положении, по приобретению, установке и обслуживанию автономных дымовых пожарных извещателей в жилых помещениях</t>
  </si>
  <si>
    <t>11.4.80.S1340</t>
  </si>
  <si>
    <t>Оказание помощи многодетным семьям, семьям, находящимся в трудной жизненной ситуации, в социально опасном положении, по приобретению, установке и обслуживанию автономных дымовых пожарных извещателей в жилых помещениях (РБ)</t>
  </si>
  <si>
    <t>08.5.81.00005</t>
  </si>
  <si>
    <t>Оказание финансовой помощи сельским поселениям на дорожную деятельность в границах населенных пунктов</t>
  </si>
  <si>
    <t>08.5.81.9Д000</t>
  </si>
  <si>
    <t>Капитальный ремонт и (или) ремонт автомобильных дорог общего пользования местного значения</t>
  </si>
  <si>
    <t>08.5.81.SД000</t>
  </si>
  <si>
    <t>Капитальный ремонт и (или) ремонт автомобильных дорог общего пользования местного значения (РБ)</t>
  </si>
  <si>
    <t>10.4.84.00000</t>
  </si>
  <si>
    <t>Основное мероприятие "Проведение текущих ремонтов муниципального недвижимого имущества"</t>
  </si>
  <si>
    <t>10.4.84.00005</t>
  </si>
  <si>
    <t>Проведение текущих ремонтов муниципального недвижимого имущества (РБ)</t>
  </si>
  <si>
    <t>ЗаПрочая закупка товаров, работ и услуг</t>
  </si>
  <si>
    <t>Финансовая поддержка инициативных проектов, выдвигаемых муниципальными образованиями Томской области (Заводское сельское поселение "Ремонт моста через реку Падога п. Заводской") РБ,СП</t>
  </si>
  <si>
    <t>Финансовая поддержка инициативных проектов, выдвигаемых муниципальными образованиями Томской области (Заводское сельское поселение "Благоустройство площадки перед сельским клубом д. Прокоп (II этап)") РБ,СП</t>
  </si>
  <si>
    <t>21.4.80.S1103</t>
  </si>
  <si>
    <t>Финансовая поддержка инициативных проектов, выдвигаемых муниципальными образованиями Томской области (Заводское сельское поселение "Благоустройство кладбища по адресу: Томская область, Парабельский район, с. Высокий Яр")) РБ,СП</t>
  </si>
  <si>
    <t>0600</t>
  </si>
  <si>
    <t>0605</t>
  </si>
  <si>
    <t>ОХРАНА ОКРУЖАЮЩЕЙ СРЕДЫ</t>
  </si>
  <si>
    <t>Другие вопросы в области охраны окружающей среды</t>
  </si>
  <si>
    <t>Муниципальная программа «Устойчивое развитие Парабельского района"</t>
  </si>
  <si>
    <t>08.6.80.00000</t>
  </si>
  <si>
    <t>Основное мероприятие "Создание инфраструктуры в сфере обращения с ТКО"</t>
  </si>
  <si>
    <t>08.6.80.40190</t>
  </si>
  <si>
    <t>Ликвидация мест несанкционированного складирования отходов</t>
  </si>
  <si>
    <t>08.8.00.00000</t>
  </si>
  <si>
    <t>Подпрограмма "Охрана окружающей среды"</t>
  </si>
  <si>
    <t>08.8.80.00000</t>
  </si>
  <si>
    <t>Основное мероприятие "Реализация плана мероприятий, указанных в пункте 1 статьи 16.6, пункте 1 статьи 75.1 и пункте 1 статьи 78.2 Федерального закона от 10 января 2002 №7-ФЗ «Об охране окружающей среды»"</t>
  </si>
  <si>
    <t>08.8.80.S0190</t>
  </si>
  <si>
    <t>Ликвидация мест несанкционированного складирования отходов (РБ)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</si>
</sst>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9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/>
    <xf numFmtId="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C20" sqref="C20:E20"/>
    </sheetView>
  </sheetViews>
  <sheetFormatPr defaultRowHeight="13.8" x14ac:dyDescent="0.25"/>
  <cols>
    <col min="1" max="1" width="22" style="1" customWidth="1"/>
    <col min="2" max="2" width="44.77734375" style="1" customWidth="1"/>
    <col min="3" max="3" width="17.88671875" style="1" customWidth="1"/>
    <col min="4" max="4" width="17.109375" style="1" customWidth="1"/>
    <col min="5" max="5" width="16.88671875" style="1" customWidth="1"/>
    <col min="6" max="6" width="11.44140625" style="1" customWidth="1"/>
    <col min="7" max="16384" width="8.88671875" style="1"/>
  </cols>
  <sheetData>
    <row r="1" spans="1:6" ht="72" customHeight="1" x14ac:dyDescent="0.25">
      <c r="E1" s="64" t="s">
        <v>249</v>
      </c>
      <c r="F1" s="64"/>
    </row>
    <row r="2" spans="1:6" ht="25.2" customHeight="1" x14ac:dyDescent="0.25">
      <c r="A2" s="60" t="s">
        <v>0</v>
      </c>
      <c r="B2" s="60"/>
      <c r="C2" s="60"/>
      <c r="D2" s="60"/>
      <c r="E2" s="60"/>
      <c r="F2" s="60"/>
    </row>
    <row r="3" spans="1:6" ht="11.4" customHeight="1" x14ac:dyDescent="0.25">
      <c r="A3" s="61" t="s">
        <v>250</v>
      </c>
      <c r="B3" s="62"/>
      <c r="C3" s="62"/>
      <c r="D3" s="62"/>
      <c r="E3" s="62"/>
      <c r="F3" s="62"/>
    </row>
    <row r="4" spans="1:6" x14ac:dyDescent="0.25">
      <c r="F4" s="14" t="s">
        <v>256</v>
      </c>
    </row>
    <row r="5" spans="1:6" ht="42" customHeight="1" x14ac:dyDescent="0.25">
      <c r="A5" s="2" t="s">
        <v>1</v>
      </c>
      <c r="B5" s="2" t="s">
        <v>2</v>
      </c>
      <c r="C5" s="2" t="s">
        <v>251</v>
      </c>
      <c r="D5" s="2" t="s">
        <v>252</v>
      </c>
      <c r="E5" s="2" t="s">
        <v>253</v>
      </c>
      <c r="F5" s="2" t="s">
        <v>3</v>
      </c>
    </row>
    <row r="6" spans="1:6" x14ac:dyDescent="0.25">
      <c r="A6" s="63" t="s">
        <v>4</v>
      </c>
      <c r="B6" s="63"/>
      <c r="C6" s="9">
        <f>SUM(C7+C28)</f>
        <v>22466516.149999999</v>
      </c>
      <c r="D6" s="9">
        <f>SUM(D7+D28)</f>
        <v>34484831.800000004</v>
      </c>
      <c r="E6" s="9">
        <f>SUM(E7+E28)</f>
        <v>7240956.7699999996</v>
      </c>
      <c r="F6" s="11">
        <f>SUM(E6/D6)</f>
        <v>0.2099751221637102</v>
      </c>
    </row>
    <row r="7" spans="1:6" ht="36" customHeight="1" x14ac:dyDescent="0.25">
      <c r="A7" s="5" t="s">
        <v>5</v>
      </c>
      <c r="B7" s="6" t="s">
        <v>6</v>
      </c>
      <c r="C7" s="10">
        <f>SUM(C8+C20)</f>
        <v>5431600</v>
      </c>
      <c r="D7" s="10">
        <f>SUM(D8+D20)</f>
        <v>5717826.7800000003</v>
      </c>
      <c r="E7" s="10">
        <f t="shared" ref="E7" si="0">SUM(E8+E20)</f>
        <v>1602266.77</v>
      </c>
      <c r="F7" s="11">
        <f t="shared" ref="F7:F15" si="1">SUM(E7/D7)</f>
        <v>0.2802230343186437</v>
      </c>
    </row>
    <row r="8" spans="1:6" ht="19.8" customHeight="1" x14ac:dyDescent="0.25">
      <c r="A8" s="4"/>
      <c r="B8" s="6" t="s">
        <v>7</v>
      </c>
      <c r="C8" s="10">
        <f>SUM(C9+C11+C17)</f>
        <v>4072500</v>
      </c>
      <c r="D8" s="10">
        <f t="shared" ref="D8:E8" si="2">SUM(D9+D11+D17)</f>
        <v>4072500</v>
      </c>
      <c r="E8" s="10">
        <f t="shared" si="2"/>
        <v>942781.51</v>
      </c>
      <c r="F8" s="11">
        <f t="shared" si="1"/>
        <v>0.23149944996930633</v>
      </c>
    </row>
    <row r="9" spans="1:6" ht="28.2" customHeight="1" x14ac:dyDescent="0.25">
      <c r="A9" s="5" t="s">
        <v>8</v>
      </c>
      <c r="B9" s="6" t="s">
        <v>9</v>
      </c>
      <c r="C9" s="8">
        <f>SUM(C10)</f>
        <v>654700</v>
      </c>
      <c r="D9" s="8">
        <f t="shared" ref="D9:E9" si="3">SUM(D10)</f>
        <v>654700</v>
      </c>
      <c r="E9" s="8">
        <f t="shared" si="3"/>
        <v>139571.71</v>
      </c>
      <c r="F9" s="11">
        <f t="shared" si="1"/>
        <v>0.21318422178096838</v>
      </c>
    </row>
    <row r="10" spans="1:6" ht="19.8" customHeight="1" x14ac:dyDescent="0.25">
      <c r="A10" s="55" t="s">
        <v>10</v>
      </c>
      <c r="B10" s="13" t="s">
        <v>11</v>
      </c>
      <c r="C10" s="7">
        <v>654700</v>
      </c>
      <c r="D10" s="7">
        <v>654700</v>
      </c>
      <c r="E10" s="7">
        <v>139571.71</v>
      </c>
      <c r="F10" s="12">
        <f t="shared" si="1"/>
        <v>0.21318422178096838</v>
      </c>
    </row>
    <row r="11" spans="1:6" ht="42" customHeight="1" x14ac:dyDescent="0.25">
      <c r="A11" s="5" t="s">
        <v>12</v>
      </c>
      <c r="B11" s="6" t="s">
        <v>13</v>
      </c>
      <c r="C11" s="8">
        <f>SUM(C12)</f>
        <v>3297400</v>
      </c>
      <c r="D11" s="8">
        <f>SUM(D12)</f>
        <v>3297400</v>
      </c>
      <c r="E11" s="8">
        <f t="shared" ref="E11" si="4">SUM(E12)</f>
        <v>792295.82000000007</v>
      </c>
      <c r="F11" s="11">
        <f t="shared" si="1"/>
        <v>0.24027895311457514</v>
      </c>
    </row>
    <row r="12" spans="1:6" ht="44.4" customHeight="1" x14ac:dyDescent="0.25">
      <c r="A12" s="5" t="s">
        <v>14</v>
      </c>
      <c r="B12" s="6" t="s">
        <v>15</v>
      </c>
      <c r="C12" s="8">
        <f>SUM(C13+C14+C15+C16)</f>
        <v>3297400</v>
      </c>
      <c r="D12" s="8">
        <f t="shared" ref="D12:E12" si="5">SUM(D13+D14+D15+D16)</f>
        <v>3297400</v>
      </c>
      <c r="E12" s="8">
        <f t="shared" si="5"/>
        <v>792295.82000000007</v>
      </c>
      <c r="F12" s="11">
        <f t="shared" si="1"/>
        <v>0.24027895311457514</v>
      </c>
    </row>
    <row r="13" spans="1:6" ht="121.2" customHeight="1" x14ac:dyDescent="0.25">
      <c r="A13" s="55" t="s">
        <v>16</v>
      </c>
      <c r="B13" s="13" t="s">
        <v>17</v>
      </c>
      <c r="C13" s="7">
        <v>1724600</v>
      </c>
      <c r="D13" s="7">
        <v>1724600</v>
      </c>
      <c r="E13" s="7">
        <v>389177.37</v>
      </c>
      <c r="F13" s="12">
        <f t="shared" si="1"/>
        <v>0.2256623970775832</v>
      </c>
    </row>
    <row r="14" spans="1:6" ht="132.6" customHeight="1" x14ac:dyDescent="0.25">
      <c r="A14" s="55" t="s">
        <v>18</v>
      </c>
      <c r="B14" s="13" t="s">
        <v>19</v>
      </c>
      <c r="C14" s="7">
        <v>7800</v>
      </c>
      <c r="D14" s="7">
        <v>7800</v>
      </c>
      <c r="E14" s="7">
        <v>2211.3000000000002</v>
      </c>
      <c r="F14" s="12">
        <f t="shared" si="1"/>
        <v>0.28350000000000003</v>
      </c>
    </row>
    <row r="15" spans="1:6" ht="129" customHeight="1" x14ac:dyDescent="0.25">
      <c r="A15" s="55" t="s">
        <v>20</v>
      </c>
      <c r="B15" s="13" t="s">
        <v>21</v>
      </c>
      <c r="C15" s="7">
        <v>1741700</v>
      </c>
      <c r="D15" s="7">
        <v>1741700</v>
      </c>
      <c r="E15" s="7">
        <v>434374.64</v>
      </c>
      <c r="F15" s="12">
        <f t="shared" si="1"/>
        <v>0.24939693402997073</v>
      </c>
    </row>
    <row r="16" spans="1:6" ht="124.8" customHeight="1" x14ac:dyDescent="0.25">
      <c r="A16" s="55" t="s">
        <v>22</v>
      </c>
      <c r="B16" s="13" t="s">
        <v>23</v>
      </c>
      <c r="C16" s="7">
        <v>-176700</v>
      </c>
      <c r="D16" s="7">
        <v>-176700</v>
      </c>
      <c r="E16" s="7">
        <v>-33467.49</v>
      </c>
      <c r="F16" s="12">
        <f t="shared" ref="F16" si="6">SUM(E16/D16)</f>
        <v>0.18940288624787774</v>
      </c>
    </row>
    <row r="17" spans="1:6" ht="28.2" customHeight="1" x14ac:dyDescent="0.25">
      <c r="A17" s="5" t="s">
        <v>24</v>
      </c>
      <c r="B17" s="6" t="s">
        <v>25</v>
      </c>
      <c r="C17" s="8">
        <f>SUM(C18+C19)</f>
        <v>120400</v>
      </c>
      <c r="D17" s="8">
        <f t="shared" ref="D17:E17" si="7">SUM(D18+D19)</f>
        <v>120400</v>
      </c>
      <c r="E17" s="8">
        <f t="shared" si="7"/>
        <v>10913.98</v>
      </c>
      <c r="F17" s="11">
        <f>SUM(E17/D17)</f>
        <v>9.0647674418604648E-2</v>
      </c>
    </row>
    <row r="18" spans="1:6" ht="28.2" customHeight="1" x14ac:dyDescent="0.25">
      <c r="A18" s="55" t="s">
        <v>26</v>
      </c>
      <c r="B18" s="13" t="s">
        <v>27</v>
      </c>
      <c r="C18" s="7">
        <v>102800</v>
      </c>
      <c r="D18" s="7">
        <v>102800</v>
      </c>
      <c r="E18" s="7">
        <v>4850.9799999999996</v>
      </c>
      <c r="F18" s="12">
        <f t="shared" ref="F18:F19" si="8">SUM(E18/D18)</f>
        <v>4.7188521400778206E-2</v>
      </c>
    </row>
    <row r="19" spans="1:6" ht="28.2" customHeight="1" x14ac:dyDescent="0.25">
      <c r="A19" s="55" t="s">
        <v>28</v>
      </c>
      <c r="B19" s="13" t="s">
        <v>29</v>
      </c>
      <c r="C19" s="7">
        <v>17600</v>
      </c>
      <c r="D19" s="7">
        <v>17600</v>
      </c>
      <c r="E19" s="7">
        <v>6063</v>
      </c>
      <c r="F19" s="12">
        <f t="shared" si="8"/>
        <v>0.34448863636363636</v>
      </c>
    </row>
    <row r="20" spans="1:6" ht="22.2" customHeight="1" x14ac:dyDescent="0.25">
      <c r="A20" s="4"/>
      <c r="B20" s="6" t="s">
        <v>30</v>
      </c>
      <c r="C20" s="8">
        <f>SUM(C21+C24+C26)</f>
        <v>1359100</v>
      </c>
      <c r="D20" s="8">
        <f t="shared" ref="D20:E20" si="9">SUM(D21+D24+D26)</f>
        <v>1645326.78</v>
      </c>
      <c r="E20" s="8">
        <f t="shared" si="9"/>
        <v>659485.26</v>
      </c>
      <c r="F20" s="11">
        <f>SUM(E20/D20)</f>
        <v>0.40082326989171113</v>
      </c>
    </row>
    <row r="21" spans="1:6" ht="48" customHeight="1" x14ac:dyDescent="0.25">
      <c r="A21" s="5" t="s">
        <v>31</v>
      </c>
      <c r="B21" s="6" t="s">
        <v>32</v>
      </c>
      <c r="C21" s="10">
        <f>SUM(C22+C23)</f>
        <v>359100</v>
      </c>
      <c r="D21" s="10">
        <f t="shared" ref="D21:E21" si="10">SUM(D22+D23)</f>
        <v>359100</v>
      </c>
      <c r="E21" s="10">
        <f t="shared" si="10"/>
        <v>111857.26000000001</v>
      </c>
      <c r="F21" s="11">
        <f t="shared" ref="F21:F23" si="11">SUM(E21/D21)</f>
        <v>0.31149334447229188</v>
      </c>
    </row>
    <row r="22" spans="1:6" ht="70.8" customHeight="1" x14ac:dyDescent="0.25">
      <c r="A22" s="55" t="s">
        <v>33</v>
      </c>
      <c r="B22" s="13" t="s">
        <v>34</v>
      </c>
      <c r="C22" s="7">
        <v>139100</v>
      </c>
      <c r="D22" s="7">
        <v>139100</v>
      </c>
      <c r="E22" s="7">
        <v>24718.91</v>
      </c>
      <c r="F22" s="12">
        <f t="shared" si="11"/>
        <v>0.17770603882099209</v>
      </c>
    </row>
    <row r="23" spans="1:6" ht="82.8" customHeight="1" x14ac:dyDescent="0.25">
      <c r="A23" s="55" t="s">
        <v>35</v>
      </c>
      <c r="B23" s="13" t="s">
        <v>36</v>
      </c>
      <c r="C23" s="7">
        <v>220000</v>
      </c>
      <c r="D23" s="7">
        <v>220000</v>
      </c>
      <c r="E23" s="7">
        <v>87138.35</v>
      </c>
      <c r="F23" s="12">
        <f t="shared" si="11"/>
        <v>0.39608340909090911</v>
      </c>
    </row>
    <row r="24" spans="1:6" ht="34.200000000000003" customHeight="1" x14ac:dyDescent="0.25">
      <c r="A24" s="5" t="s">
        <v>37</v>
      </c>
      <c r="B24" s="6" t="s">
        <v>38</v>
      </c>
      <c r="C24" s="8">
        <f>SUM(C25)</f>
        <v>1000000</v>
      </c>
      <c r="D24" s="8">
        <f t="shared" ref="D24:E24" si="12">SUM(D25)</f>
        <v>1000000</v>
      </c>
      <c r="E24" s="8">
        <f t="shared" si="12"/>
        <v>261401.22</v>
      </c>
      <c r="F24" s="11">
        <f t="shared" ref="F24:F38" si="13">SUM(E24/D24)</f>
        <v>0.26140121999999999</v>
      </c>
    </row>
    <row r="25" spans="1:6" ht="43.2" customHeight="1" x14ac:dyDescent="0.25">
      <c r="A25" s="55" t="s">
        <v>39</v>
      </c>
      <c r="B25" s="13" t="s">
        <v>40</v>
      </c>
      <c r="C25" s="7">
        <v>1000000</v>
      </c>
      <c r="D25" s="7">
        <v>1000000</v>
      </c>
      <c r="E25" s="7">
        <v>261401.22</v>
      </c>
      <c r="F25" s="12">
        <f t="shared" si="13"/>
        <v>0.26140121999999999</v>
      </c>
    </row>
    <row r="26" spans="1:6" ht="17.399999999999999" customHeight="1" x14ac:dyDescent="0.25">
      <c r="A26" s="5" t="s">
        <v>41</v>
      </c>
      <c r="B26" s="6" t="s">
        <v>42</v>
      </c>
      <c r="C26" s="8">
        <f>SUM(C27)</f>
        <v>0</v>
      </c>
      <c r="D26" s="8">
        <f t="shared" ref="D26:E26" si="14">SUM(D27)</f>
        <v>286226.78000000003</v>
      </c>
      <c r="E26" s="8">
        <f t="shared" si="14"/>
        <v>286226.78000000003</v>
      </c>
      <c r="F26" s="11">
        <f t="shared" si="13"/>
        <v>1</v>
      </c>
    </row>
    <row r="27" spans="1:6" ht="28.2" customHeight="1" x14ac:dyDescent="0.25">
      <c r="A27" s="55" t="s">
        <v>43</v>
      </c>
      <c r="B27" s="13" t="s">
        <v>44</v>
      </c>
      <c r="C27" s="7">
        <v>0</v>
      </c>
      <c r="D27" s="7">
        <v>286226.78000000003</v>
      </c>
      <c r="E27" s="7">
        <v>286226.78000000003</v>
      </c>
      <c r="F27" s="12">
        <f t="shared" si="13"/>
        <v>1</v>
      </c>
    </row>
    <row r="28" spans="1:6" ht="18.600000000000001" customHeight="1" x14ac:dyDescent="0.25">
      <c r="A28" s="5" t="s">
        <v>45</v>
      </c>
      <c r="B28" s="6" t="s">
        <v>46</v>
      </c>
      <c r="C28" s="8">
        <f>SUM(C29+C39)</f>
        <v>17034916.149999999</v>
      </c>
      <c r="D28" s="8">
        <f>SUM(D29+D39)</f>
        <v>28767005.020000003</v>
      </c>
      <c r="E28" s="8">
        <f>SUM(E29+E39)</f>
        <v>5638690</v>
      </c>
      <c r="F28" s="11">
        <f t="shared" si="13"/>
        <v>0.19601241060999403</v>
      </c>
    </row>
    <row r="29" spans="1:6" ht="30.6" customHeight="1" x14ac:dyDescent="0.25">
      <c r="A29" s="5" t="s">
        <v>47</v>
      </c>
      <c r="B29" s="6" t="s">
        <v>48</v>
      </c>
      <c r="C29" s="8">
        <f>SUM(C30+C32+C34+C36)</f>
        <v>17034916.149999999</v>
      </c>
      <c r="D29" s="8">
        <f t="shared" ref="D29:E29" si="15">SUM(D30+D32+D34+D36)</f>
        <v>28767005.020000003</v>
      </c>
      <c r="E29" s="8">
        <f t="shared" si="15"/>
        <v>5638690</v>
      </c>
      <c r="F29" s="11">
        <f t="shared" si="13"/>
        <v>0.19601241060999403</v>
      </c>
    </row>
    <row r="30" spans="1:6" ht="26.4" customHeight="1" x14ac:dyDescent="0.25">
      <c r="A30" s="5" t="s">
        <v>49</v>
      </c>
      <c r="B30" s="6" t="s">
        <v>50</v>
      </c>
      <c r="C30" s="8">
        <f>SUM(C31)</f>
        <v>3264400</v>
      </c>
      <c r="D30" s="8">
        <f>SUM(D31)</f>
        <v>3264400</v>
      </c>
      <c r="E30" s="8">
        <f>SUM(E31)</f>
        <v>1016075</v>
      </c>
      <c r="F30" s="11">
        <f t="shared" si="13"/>
        <v>0.3112593432177429</v>
      </c>
    </row>
    <row r="31" spans="1:6" ht="42" customHeight="1" x14ac:dyDescent="0.25">
      <c r="A31" s="55" t="s">
        <v>51</v>
      </c>
      <c r="B31" s="13" t="s">
        <v>52</v>
      </c>
      <c r="C31" s="7">
        <v>3264400</v>
      </c>
      <c r="D31" s="7">
        <v>3264400</v>
      </c>
      <c r="E31" s="7">
        <v>1016075</v>
      </c>
      <c r="F31" s="12">
        <f t="shared" si="13"/>
        <v>0.3112593432177429</v>
      </c>
    </row>
    <row r="32" spans="1:6" ht="39" customHeight="1" x14ac:dyDescent="0.25">
      <c r="A32" s="5" t="s">
        <v>53</v>
      </c>
      <c r="B32" s="6" t="s">
        <v>54</v>
      </c>
      <c r="C32" s="8">
        <f>SUM(C33)</f>
        <v>0</v>
      </c>
      <c r="D32" s="8">
        <f t="shared" ref="D32:E32" si="16">SUM(D33)</f>
        <v>391415.35</v>
      </c>
      <c r="E32" s="8">
        <f t="shared" si="16"/>
        <v>0</v>
      </c>
      <c r="F32" s="11">
        <f t="shared" si="13"/>
        <v>0</v>
      </c>
    </row>
    <row r="33" spans="1:6" ht="14.4" customHeight="1" x14ac:dyDescent="0.25">
      <c r="A33" s="55" t="s">
        <v>55</v>
      </c>
      <c r="B33" s="13" t="s">
        <v>56</v>
      </c>
      <c r="C33" s="7">
        <v>0</v>
      </c>
      <c r="D33" s="7">
        <v>391415.35</v>
      </c>
      <c r="E33" s="7">
        <v>0</v>
      </c>
      <c r="F33" s="12">
        <f t="shared" si="13"/>
        <v>0</v>
      </c>
    </row>
    <row r="34" spans="1:6" ht="30.6" customHeight="1" x14ac:dyDescent="0.25">
      <c r="A34" s="5" t="s">
        <v>57</v>
      </c>
      <c r="B34" s="6" t="s">
        <v>58</v>
      </c>
      <c r="C34" s="8">
        <f>SUM(C35)</f>
        <v>305900</v>
      </c>
      <c r="D34" s="8">
        <f>SUM(D35)</f>
        <v>305900</v>
      </c>
      <c r="E34" s="8">
        <f>SUM(E35)</f>
        <v>63400</v>
      </c>
      <c r="F34" s="11">
        <f t="shared" si="13"/>
        <v>0.20725727361882967</v>
      </c>
    </row>
    <row r="35" spans="1:6" ht="42.6" customHeight="1" x14ac:dyDescent="0.25">
      <c r="A35" s="55" t="s">
        <v>59</v>
      </c>
      <c r="B35" s="13" t="s">
        <v>60</v>
      </c>
      <c r="C35" s="7">
        <v>305900</v>
      </c>
      <c r="D35" s="7">
        <v>305900</v>
      </c>
      <c r="E35" s="7">
        <v>63400</v>
      </c>
      <c r="F35" s="12">
        <f t="shared" si="13"/>
        <v>0.20725727361882967</v>
      </c>
    </row>
    <row r="36" spans="1:6" ht="18" customHeight="1" x14ac:dyDescent="0.25">
      <c r="A36" s="5" t="s">
        <v>61</v>
      </c>
      <c r="B36" s="6" t="s">
        <v>62</v>
      </c>
      <c r="C36" s="8">
        <f>SUM(C37+C38)</f>
        <v>13464616.15</v>
      </c>
      <c r="D36" s="8">
        <f>SUM(D37+D38)</f>
        <v>24805289.670000002</v>
      </c>
      <c r="E36" s="8">
        <f>SUM(E37+E38)</f>
        <v>4559215</v>
      </c>
      <c r="F36" s="11">
        <f>SUM(E36/D36)</f>
        <v>0.18380011121232756</v>
      </c>
    </row>
    <row r="37" spans="1:6" ht="70.2" customHeight="1" x14ac:dyDescent="0.25">
      <c r="A37" s="55" t="s">
        <v>63</v>
      </c>
      <c r="B37" s="13" t="s">
        <v>64</v>
      </c>
      <c r="C37" s="7">
        <v>0</v>
      </c>
      <c r="D37" s="7">
        <v>100000</v>
      </c>
      <c r="E37" s="7">
        <v>0</v>
      </c>
      <c r="F37" s="12">
        <f t="shared" si="13"/>
        <v>0</v>
      </c>
    </row>
    <row r="38" spans="1:6" ht="32.4" customHeight="1" x14ac:dyDescent="0.25">
      <c r="A38" s="55" t="s">
        <v>65</v>
      </c>
      <c r="B38" s="13" t="s">
        <v>66</v>
      </c>
      <c r="C38" s="7">
        <v>13464616.15</v>
      </c>
      <c r="D38" s="7">
        <v>24705289.670000002</v>
      </c>
      <c r="E38" s="7">
        <v>4559215</v>
      </c>
      <c r="F38" s="12">
        <f t="shared" si="13"/>
        <v>0.18454408189094509</v>
      </c>
    </row>
    <row r="39" spans="1:6" ht="52.8" x14ac:dyDescent="0.25">
      <c r="A39" s="5" t="s">
        <v>229</v>
      </c>
      <c r="B39" s="6" t="s">
        <v>230</v>
      </c>
      <c r="C39" s="8">
        <f>SUM(C40)</f>
        <v>0</v>
      </c>
      <c r="D39" s="8">
        <f t="shared" ref="D39:E39" si="17">SUM(D40)</f>
        <v>0</v>
      </c>
      <c r="E39" s="8">
        <f t="shared" si="17"/>
        <v>0</v>
      </c>
      <c r="F39" s="11" t="e">
        <f>SUM(E39/D39)</f>
        <v>#DIV/0!</v>
      </c>
    </row>
    <row r="40" spans="1:6" ht="52.8" x14ac:dyDescent="0.25">
      <c r="A40" s="55" t="s">
        <v>231</v>
      </c>
      <c r="B40" s="13" t="s">
        <v>232</v>
      </c>
      <c r="C40" s="7">
        <v>0</v>
      </c>
      <c r="D40" s="7">
        <v>0</v>
      </c>
      <c r="E40" s="7">
        <v>0</v>
      </c>
      <c r="F40" s="12" t="e">
        <f t="shared" ref="F40" si="18">SUM(E40/D40)</f>
        <v>#DIV/0!</v>
      </c>
    </row>
  </sheetData>
  <mergeCells count="4">
    <mergeCell ref="A2:F2"/>
    <mergeCell ref="A3:F3"/>
    <mergeCell ref="A6:B6"/>
    <mergeCell ref="E1:F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7" fitToHeight="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6"/>
  <sheetViews>
    <sheetView topLeftCell="A50" workbookViewId="0">
      <selection activeCell="A74" sqref="A1:XFD1048576"/>
    </sheetView>
  </sheetViews>
  <sheetFormatPr defaultRowHeight="13.2" x14ac:dyDescent="0.25"/>
  <cols>
    <col min="1" max="1" width="23.77734375" style="15" customWidth="1"/>
    <col min="2" max="2" width="4.77734375" style="16" customWidth="1"/>
    <col min="3" max="3" width="6.88671875" style="16" customWidth="1"/>
    <col min="4" max="4" width="13.21875" style="16" customWidth="1"/>
    <col min="5" max="5" width="6.109375" style="16" customWidth="1"/>
    <col min="6" max="6" width="13" style="16" customWidth="1"/>
    <col min="7" max="7" width="12.6640625" style="16" customWidth="1"/>
    <col min="8" max="8" width="13.5546875" style="16" customWidth="1"/>
    <col min="9" max="9" width="10.33203125" style="16" customWidth="1"/>
    <col min="10" max="16384" width="8.88671875" style="16"/>
  </cols>
  <sheetData>
    <row r="1" spans="1:9" ht="78.599999999999994" customHeight="1" x14ac:dyDescent="0.25">
      <c r="F1" s="64" t="s">
        <v>247</v>
      </c>
      <c r="G1" s="64"/>
      <c r="H1" s="64"/>
      <c r="I1" s="64"/>
    </row>
    <row r="2" spans="1:9" ht="24.6" customHeight="1" x14ac:dyDescent="0.25">
      <c r="A2" s="66" t="s">
        <v>67</v>
      </c>
      <c r="B2" s="66"/>
      <c r="C2" s="66"/>
      <c r="D2" s="66"/>
      <c r="E2" s="66"/>
      <c r="F2" s="66"/>
      <c r="G2" s="66"/>
      <c r="H2" s="66"/>
      <c r="I2" s="66"/>
    </row>
    <row r="3" spans="1:9" ht="36" customHeight="1" x14ac:dyDescent="0.25">
      <c r="A3" s="67" t="s">
        <v>248</v>
      </c>
      <c r="B3" s="67"/>
      <c r="C3" s="67"/>
      <c r="D3" s="67"/>
      <c r="E3" s="67"/>
      <c r="F3" s="67"/>
      <c r="G3" s="67"/>
      <c r="H3" s="67"/>
      <c r="I3" s="67"/>
    </row>
    <row r="5" spans="1:9" ht="18" customHeight="1" x14ac:dyDescent="0.25">
      <c r="A5" s="68" t="s">
        <v>68</v>
      </c>
      <c r="B5" s="70" t="s">
        <v>69</v>
      </c>
      <c r="C5" s="70" t="s">
        <v>70</v>
      </c>
      <c r="D5" s="70" t="s">
        <v>71</v>
      </c>
      <c r="E5" s="70" t="s">
        <v>72</v>
      </c>
      <c r="F5" s="71" t="s">
        <v>257</v>
      </c>
      <c r="G5" s="71"/>
      <c r="H5" s="71"/>
      <c r="I5" s="71"/>
    </row>
    <row r="6" spans="1:9" ht="85.8" customHeight="1" x14ac:dyDescent="0.25">
      <c r="A6" s="69"/>
      <c r="B6" s="70"/>
      <c r="C6" s="70"/>
      <c r="D6" s="70"/>
      <c r="E6" s="70"/>
      <c r="F6" s="17" t="s">
        <v>251</v>
      </c>
      <c r="G6" s="17" t="s">
        <v>255</v>
      </c>
      <c r="H6" s="17" t="s">
        <v>254</v>
      </c>
      <c r="I6" s="17" t="s">
        <v>3</v>
      </c>
    </row>
    <row r="7" spans="1:9" ht="30" customHeight="1" x14ac:dyDescent="0.25">
      <c r="A7" s="18" t="s">
        <v>73</v>
      </c>
      <c r="B7" s="19">
        <v>950</v>
      </c>
      <c r="C7" s="20"/>
      <c r="D7" s="20"/>
      <c r="E7" s="20"/>
      <c r="F7" s="21">
        <f>SUM(F8+F51+F58+F67+F92+F158+F169+F174)</f>
        <v>22466516.149999999</v>
      </c>
      <c r="G7" s="21">
        <f t="shared" ref="G7:H7" si="0">SUM(G8+G51+G58+G67+G92+G158+G169+G174)</f>
        <v>34673250.570000008</v>
      </c>
      <c r="H7" s="21">
        <f t="shared" si="0"/>
        <v>5918097.9400000004</v>
      </c>
      <c r="I7" s="11">
        <f>SUM(H7/G7)</f>
        <v>0.17068194768910583</v>
      </c>
    </row>
    <row r="8" spans="1:9" ht="31.2" customHeight="1" x14ac:dyDescent="0.25">
      <c r="A8" s="2" t="s">
        <v>74</v>
      </c>
      <c r="B8" s="19">
        <v>950</v>
      </c>
      <c r="C8" s="22" t="s">
        <v>75</v>
      </c>
      <c r="D8" s="23"/>
      <c r="E8" s="24"/>
      <c r="F8" s="10">
        <f>SUM(F9+F19+F34+F39+F44)</f>
        <v>8388560</v>
      </c>
      <c r="G8" s="10">
        <f t="shared" ref="G8:H8" si="1">SUM(G9+G19+G34+G39+G44)</f>
        <v>8532860</v>
      </c>
      <c r="H8" s="10">
        <f t="shared" si="1"/>
        <v>1957753.0700000003</v>
      </c>
      <c r="I8" s="11">
        <f t="shared" ref="I8:I9" si="2">SUM(H8/G8)</f>
        <v>0.22943691446947451</v>
      </c>
    </row>
    <row r="9" spans="1:9" ht="39" customHeight="1" x14ac:dyDescent="0.25">
      <c r="A9" s="18" t="s">
        <v>76</v>
      </c>
      <c r="B9" s="19">
        <v>950</v>
      </c>
      <c r="C9" s="22" t="s">
        <v>77</v>
      </c>
      <c r="D9" s="25"/>
      <c r="E9" s="26"/>
      <c r="F9" s="27">
        <f>SUM(F10+F14)</f>
        <v>993100</v>
      </c>
      <c r="G9" s="27">
        <f t="shared" ref="G9:H9" si="3">SUM(G10+G14)</f>
        <v>1137400</v>
      </c>
      <c r="H9" s="27">
        <f t="shared" si="3"/>
        <v>278123.10000000003</v>
      </c>
      <c r="I9" s="11">
        <f t="shared" si="2"/>
        <v>0.24452532090733253</v>
      </c>
    </row>
    <row r="10" spans="1:9" ht="57" customHeight="1" x14ac:dyDescent="0.25">
      <c r="A10" s="28" t="s">
        <v>78</v>
      </c>
      <c r="B10" s="20">
        <v>950</v>
      </c>
      <c r="C10" s="29" t="s">
        <v>77</v>
      </c>
      <c r="D10" s="20" t="s">
        <v>79</v>
      </c>
      <c r="E10" s="28"/>
      <c r="F10" s="30">
        <f>SUM(F11)</f>
        <v>8000</v>
      </c>
      <c r="G10" s="30">
        <f t="shared" ref="G10:H12" si="4">SUM(G11)</f>
        <v>8000</v>
      </c>
      <c r="H10" s="30">
        <f t="shared" si="4"/>
        <v>0</v>
      </c>
      <c r="I10" s="12">
        <f>SUM(H10/G10)</f>
        <v>0</v>
      </c>
    </row>
    <row r="11" spans="1:9" ht="27" customHeight="1" x14ac:dyDescent="0.25">
      <c r="A11" s="28" t="s">
        <v>80</v>
      </c>
      <c r="B11" s="20">
        <v>950</v>
      </c>
      <c r="C11" s="29" t="s">
        <v>77</v>
      </c>
      <c r="D11" s="20" t="s">
        <v>81</v>
      </c>
      <c r="E11" s="28"/>
      <c r="F11" s="30">
        <f>SUM(F12)</f>
        <v>8000</v>
      </c>
      <c r="G11" s="30">
        <f t="shared" si="4"/>
        <v>8000</v>
      </c>
      <c r="H11" s="30">
        <f t="shared" si="4"/>
        <v>0</v>
      </c>
      <c r="I11" s="12">
        <f t="shared" ref="I11:I18" si="5">SUM(H11/G11)</f>
        <v>0</v>
      </c>
    </row>
    <row r="12" spans="1:9" ht="37.799999999999997" customHeight="1" x14ac:dyDescent="0.25">
      <c r="A12" s="28" t="s">
        <v>82</v>
      </c>
      <c r="B12" s="20">
        <v>950</v>
      </c>
      <c r="C12" s="29" t="s">
        <v>77</v>
      </c>
      <c r="D12" s="20" t="s">
        <v>83</v>
      </c>
      <c r="E12" s="28"/>
      <c r="F12" s="30">
        <f>SUM(F13)</f>
        <v>8000</v>
      </c>
      <c r="G12" s="30">
        <f t="shared" si="4"/>
        <v>8000</v>
      </c>
      <c r="H12" s="30">
        <f t="shared" si="4"/>
        <v>0</v>
      </c>
      <c r="I12" s="12">
        <f t="shared" si="5"/>
        <v>0</v>
      </c>
    </row>
    <row r="13" spans="1:9" ht="54.6" customHeight="1" x14ac:dyDescent="0.25">
      <c r="A13" s="31" t="s">
        <v>84</v>
      </c>
      <c r="B13" s="20">
        <v>950</v>
      </c>
      <c r="C13" s="32" t="s">
        <v>77</v>
      </c>
      <c r="D13" s="33" t="s">
        <v>83</v>
      </c>
      <c r="E13" s="31">
        <v>244</v>
      </c>
      <c r="F13" s="34">
        <v>8000</v>
      </c>
      <c r="G13" s="34">
        <v>8000</v>
      </c>
      <c r="H13" s="34">
        <v>0</v>
      </c>
      <c r="I13" s="35">
        <f t="shared" si="5"/>
        <v>0</v>
      </c>
    </row>
    <row r="14" spans="1:9" ht="28.2" customHeight="1" x14ac:dyDescent="0.25">
      <c r="A14" s="28" t="s">
        <v>85</v>
      </c>
      <c r="B14" s="20">
        <v>950</v>
      </c>
      <c r="C14" s="29" t="s">
        <v>77</v>
      </c>
      <c r="D14" s="20" t="s">
        <v>86</v>
      </c>
      <c r="E14" s="36"/>
      <c r="F14" s="30">
        <f>SUM(F15)</f>
        <v>985100</v>
      </c>
      <c r="G14" s="30">
        <f t="shared" ref="G14:H15" si="6">SUM(G15)</f>
        <v>1129400</v>
      </c>
      <c r="H14" s="30">
        <f t="shared" si="6"/>
        <v>278123.10000000003</v>
      </c>
      <c r="I14" s="12">
        <f t="shared" si="5"/>
        <v>0.24625739330618029</v>
      </c>
    </row>
    <row r="15" spans="1:9" ht="53.4" customHeight="1" x14ac:dyDescent="0.25">
      <c r="A15" s="28" t="s">
        <v>87</v>
      </c>
      <c r="B15" s="20">
        <v>950</v>
      </c>
      <c r="C15" s="29" t="s">
        <v>77</v>
      </c>
      <c r="D15" s="20" t="s">
        <v>88</v>
      </c>
      <c r="E15" s="36"/>
      <c r="F15" s="30">
        <f>SUM(F16)</f>
        <v>985100</v>
      </c>
      <c r="G15" s="30">
        <f t="shared" si="6"/>
        <v>1129400</v>
      </c>
      <c r="H15" s="30">
        <f t="shared" si="6"/>
        <v>278123.10000000003</v>
      </c>
      <c r="I15" s="12">
        <f t="shared" si="5"/>
        <v>0.24625739330618029</v>
      </c>
    </row>
    <row r="16" spans="1:9" ht="52.8" customHeight="1" x14ac:dyDescent="0.25">
      <c r="A16" s="28" t="s">
        <v>87</v>
      </c>
      <c r="B16" s="20">
        <v>950</v>
      </c>
      <c r="C16" s="29" t="s">
        <v>77</v>
      </c>
      <c r="D16" s="20" t="s">
        <v>89</v>
      </c>
      <c r="E16" s="37"/>
      <c r="F16" s="30">
        <f>SUM(F17:F18)</f>
        <v>985100</v>
      </c>
      <c r="G16" s="30">
        <f t="shared" ref="G16:H16" si="7">SUM(G17:G18)</f>
        <v>1129400</v>
      </c>
      <c r="H16" s="30">
        <f t="shared" si="7"/>
        <v>278123.10000000003</v>
      </c>
      <c r="I16" s="12">
        <f t="shared" si="5"/>
        <v>0.24625739330618029</v>
      </c>
    </row>
    <row r="17" spans="1:9" ht="37.200000000000003" customHeight="1" x14ac:dyDescent="0.25">
      <c r="A17" s="28" t="s">
        <v>90</v>
      </c>
      <c r="B17" s="20">
        <v>950</v>
      </c>
      <c r="C17" s="29" t="s">
        <v>77</v>
      </c>
      <c r="D17" s="20" t="s">
        <v>91</v>
      </c>
      <c r="E17" s="38">
        <v>121</v>
      </c>
      <c r="F17" s="39">
        <v>756600</v>
      </c>
      <c r="G17" s="39">
        <v>867400</v>
      </c>
      <c r="H17" s="39">
        <v>236308.89</v>
      </c>
      <c r="I17" s="12">
        <f t="shared" si="5"/>
        <v>0.27243358312197374</v>
      </c>
    </row>
    <row r="18" spans="1:9" ht="95.4" customHeight="1" x14ac:dyDescent="0.25">
      <c r="A18" s="28" t="s">
        <v>92</v>
      </c>
      <c r="B18" s="20">
        <v>950</v>
      </c>
      <c r="C18" s="29" t="s">
        <v>77</v>
      </c>
      <c r="D18" s="20" t="s">
        <v>93</v>
      </c>
      <c r="E18" s="38">
        <v>129</v>
      </c>
      <c r="F18" s="39">
        <v>228500</v>
      </c>
      <c r="G18" s="39">
        <v>262000</v>
      </c>
      <c r="H18" s="39">
        <v>41814.21</v>
      </c>
      <c r="I18" s="12">
        <f t="shared" si="5"/>
        <v>0.1595962213740458</v>
      </c>
    </row>
    <row r="19" spans="1:9" ht="97.8" customHeight="1" x14ac:dyDescent="0.25">
      <c r="A19" s="18" t="s">
        <v>95</v>
      </c>
      <c r="B19" s="19">
        <v>950</v>
      </c>
      <c r="C19" s="22" t="s">
        <v>94</v>
      </c>
      <c r="D19" s="25"/>
      <c r="E19" s="26"/>
      <c r="F19" s="27">
        <f>SUM(F20+F24)</f>
        <v>5693660</v>
      </c>
      <c r="G19" s="27">
        <f t="shared" ref="G19" si="8">SUM(G20+G24)</f>
        <v>5693639</v>
      </c>
      <c r="H19" s="27">
        <f t="shared" ref="H19" si="9">SUM(H20+H24)</f>
        <v>1041126.4100000001</v>
      </c>
      <c r="I19" s="40">
        <f t="shared" ref="I19" si="10">SUM(H19/G19)</f>
        <v>0.18285781905034726</v>
      </c>
    </row>
    <row r="20" spans="1:9" ht="57" customHeight="1" x14ac:dyDescent="0.25">
      <c r="A20" s="28" t="s">
        <v>78</v>
      </c>
      <c r="B20" s="20">
        <v>950</v>
      </c>
      <c r="C20" s="29" t="s">
        <v>94</v>
      </c>
      <c r="D20" s="20" t="s">
        <v>79</v>
      </c>
      <c r="E20" s="28"/>
      <c r="F20" s="30">
        <f>SUM(F21)</f>
        <v>24000</v>
      </c>
      <c r="G20" s="30">
        <f t="shared" ref="G20:H22" si="11">SUM(G21)</f>
        <v>24000</v>
      </c>
      <c r="H20" s="30">
        <f t="shared" si="11"/>
        <v>0</v>
      </c>
      <c r="I20" s="12">
        <f>SUM(H20/G20)</f>
        <v>0</v>
      </c>
    </row>
    <row r="21" spans="1:9" ht="27" customHeight="1" x14ac:dyDescent="0.25">
      <c r="A21" s="28" t="s">
        <v>80</v>
      </c>
      <c r="B21" s="20">
        <v>950</v>
      </c>
      <c r="C21" s="29" t="s">
        <v>94</v>
      </c>
      <c r="D21" s="20" t="s">
        <v>81</v>
      </c>
      <c r="E21" s="28"/>
      <c r="F21" s="30">
        <f>SUM(F22)</f>
        <v>24000</v>
      </c>
      <c r="G21" s="30">
        <f t="shared" si="11"/>
        <v>24000</v>
      </c>
      <c r="H21" s="30">
        <f t="shared" si="11"/>
        <v>0</v>
      </c>
      <c r="I21" s="12">
        <f t="shared" ref="I21:I33" si="12">SUM(H21/G21)</f>
        <v>0</v>
      </c>
    </row>
    <row r="22" spans="1:9" ht="39.6" customHeight="1" x14ac:dyDescent="0.25">
      <c r="A22" s="28" t="s">
        <v>82</v>
      </c>
      <c r="B22" s="20">
        <v>950</v>
      </c>
      <c r="C22" s="29" t="s">
        <v>94</v>
      </c>
      <c r="D22" s="20" t="s">
        <v>83</v>
      </c>
      <c r="E22" s="28"/>
      <c r="F22" s="30">
        <f>SUM(F23)</f>
        <v>24000</v>
      </c>
      <c r="G22" s="30">
        <f t="shared" si="11"/>
        <v>24000</v>
      </c>
      <c r="H22" s="30">
        <f t="shared" si="11"/>
        <v>0</v>
      </c>
      <c r="I22" s="12">
        <f t="shared" si="12"/>
        <v>0</v>
      </c>
    </row>
    <row r="23" spans="1:9" ht="55.2" customHeight="1" x14ac:dyDescent="0.25">
      <c r="A23" s="28" t="s">
        <v>84</v>
      </c>
      <c r="B23" s="20">
        <v>950</v>
      </c>
      <c r="C23" s="29" t="s">
        <v>94</v>
      </c>
      <c r="D23" s="20" t="s">
        <v>83</v>
      </c>
      <c r="E23" s="28">
        <v>244</v>
      </c>
      <c r="F23" s="30">
        <v>24000</v>
      </c>
      <c r="G23" s="30">
        <v>24000</v>
      </c>
      <c r="H23" s="39">
        <v>0</v>
      </c>
      <c r="I23" s="12">
        <f t="shared" si="12"/>
        <v>0</v>
      </c>
    </row>
    <row r="24" spans="1:9" ht="28.2" customHeight="1" x14ac:dyDescent="0.25">
      <c r="A24" s="28" t="s">
        <v>85</v>
      </c>
      <c r="B24" s="20">
        <v>950</v>
      </c>
      <c r="C24" s="29" t="s">
        <v>94</v>
      </c>
      <c r="D24" s="20" t="s">
        <v>86</v>
      </c>
      <c r="E24" s="41"/>
      <c r="F24" s="39">
        <f>SUM(F25)</f>
        <v>5669660</v>
      </c>
      <c r="G24" s="39">
        <f t="shared" ref="G24:H25" si="13">SUM(G25)</f>
        <v>5669639</v>
      </c>
      <c r="H24" s="39">
        <f t="shared" si="13"/>
        <v>1041126.4100000001</v>
      </c>
      <c r="I24" s="12">
        <f t="shared" si="12"/>
        <v>0.18363186968341375</v>
      </c>
    </row>
    <row r="25" spans="1:9" ht="55.8" customHeight="1" x14ac:dyDescent="0.25">
      <c r="A25" s="28" t="s">
        <v>87</v>
      </c>
      <c r="B25" s="20">
        <v>950</v>
      </c>
      <c r="C25" s="29" t="s">
        <v>94</v>
      </c>
      <c r="D25" s="20" t="s">
        <v>88</v>
      </c>
      <c r="E25" s="41"/>
      <c r="F25" s="39">
        <f>SUM(F26)</f>
        <v>5669660</v>
      </c>
      <c r="G25" s="39">
        <f t="shared" si="13"/>
        <v>5669639</v>
      </c>
      <c r="H25" s="39">
        <f t="shared" si="13"/>
        <v>1041126.4100000001</v>
      </c>
      <c r="I25" s="12">
        <f t="shared" si="12"/>
        <v>0.18363186968341375</v>
      </c>
    </row>
    <row r="26" spans="1:9" ht="55.8" customHeight="1" x14ac:dyDescent="0.25">
      <c r="A26" s="28" t="s">
        <v>87</v>
      </c>
      <c r="B26" s="20">
        <v>950</v>
      </c>
      <c r="C26" s="29" t="s">
        <v>94</v>
      </c>
      <c r="D26" s="20" t="s">
        <v>89</v>
      </c>
      <c r="E26" s="20"/>
      <c r="F26" s="39">
        <f>SUM(F27:F33)</f>
        <v>5669660</v>
      </c>
      <c r="G26" s="39">
        <f t="shared" ref="G26:H26" si="14">SUM(G27:G33)</f>
        <v>5669639</v>
      </c>
      <c r="H26" s="39">
        <f t="shared" si="14"/>
        <v>1041126.4100000001</v>
      </c>
      <c r="I26" s="12">
        <f t="shared" si="12"/>
        <v>0.18363186968341375</v>
      </c>
    </row>
    <row r="27" spans="1:9" ht="39" customHeight="1" x14ac:dyDescent="0.25">
      <c r="A27" s="28" t="s">
        <v>90</v>
      </c>
      <c r="B27" s="20">
        <v>950</v>
      </c>
      <c r="C27" s="29" t="s">
        <v>94</v>
      </c>
      <c r="D27" s="20" t="s">
        <v>89</v>
      </c>
      <c r="E27" s="20">
        <v>121</v>
      </c>
      <c r="F27" s="39">
        <v>3459300</v>
      </c>
      <c r="G27" s="39">
        <v>3459300</v>
      </c>
      <c r="H27" s="39">
        <v>654134.43000000005</v>
      </c>
      <c r="I27" s="12">
        <f t="shared" si="12"/>
        <v>0.18909444974416792</v>
      </c>
    </row>
    <row r="28" spans="1:9" ht="66.599999999999994" customHeight="1" x14ac:dyDescent="0.25">
      <c r="A28" s="28" t="s">
        <v>96</v>
      </c>
      <c r="B28" s="20">
        <v>950</v>
      </c>
      <c r="C28" s="29" t="s">
        <v>94</v>
      </c>
      <c r="D28" s="20" t="s">
        <v>89</v>
      </c>
      <c r="E28" s="20">
        <v>122</v>
      </c>
      <c r="F28" s="39">
        <v>21000</v>
      </c>
      <c r="G28" s="39">
        <v>21000</v>
      </c>
      <c r="H28" s="39">
        <v>6974</v>
      </c>
      <c r="I28" s="12">
        <f t="shared" si="12"/>
        <v>0.33209523809523811</v>
      </c>
    </row>
    <row r="29" spans="1:9" ht="93.6" customHeight="1" x14ac:dyDescent="0.25">
      <c r="A29" s="28" t="s">
        <v>92</v>
      </c>
      <c r="B29" s="20">
        <v>950</v>
      </c>
      <c r="C29" s="29" t="s">
        <v>94</v>
      </c>
      <c r="D29" s="20" t="s">
        <v>89</v>
      </c>
      <c r="E29" s="20">
        <v>129</v>
      </c>
      <c r="F29" s="39">
        <v>1044600</v>
      </c>
      <c r="G29" s="39">
        <v>1044600</v>
      </c>
      <c r="H29" s="39">
        <v>163757.95000000001</v>
      </c>
      <c r="I29" s="12">
        <f t="shared" si="12"/>
        <v>0.15676617844150872</v>
      </c>
    </row>
    <row r="30" spans="1:9" ht="52.2" customHeight="1" x14ac:dyDescent="0.25">
      <c r="A30" s="28" t="s">
        <v>84</v>
      </c>
      <c r="B30" s="20">
        <v>950</v>
      </c>
      <c r="C30" s="29" t="s">
        <v>94</v>
      </c>
      <c r="D30" s="20" t="s">
        <v>89</v>
      </c>
      <c r="E30" s="20">
        <v>244</v>
      </c>
      <c r="F30" s="39">
        <v>960460</v>
      </c>
      <c r="G30" s="39">
        <v>954715</v>
      </c>
      <c r="H30" s="39">
        <v>185787.92</v>
      </c>
      <c r="I30" s="12">
        <f t="shared" si="12"/>
        <v>0.19460039907197438</v>
      </c>
    </row>
    <row r="31" spans="1:9" ht="27.6" customHeight="1" x14ac:dyDescent="0.25">
      <c r="A31" s="28" t="s">
        <v>97</v>
      </c>
      <c r="B31" s="20">
        <v>950</v>
      </c>
      <c r="C31" s="29" t="s">
        <v>94</v>
      </c>
      <c r="D31" s="20" t="s">
        <v>89</v>
      </c>
      <c r="E31" s="20">
        <v>247</v>
      </c>
      <c r="F31" s="39">
        <v>175000</v>
      </c>
      <c r="G31" s="39">
        <v>175000</v>
      </c>
      <c r="H31" s="39">
        <v>25106.11</v>
      </c>
      <c r="I31" s="12">
        <f t="shared" si="12"/>
        <v>0.14346348571428572</v>
      </c>
    </row>
    <row r="32" spans="1:9" ht="42.6" customHeight="1" x14ac:dyDescent="0.25">
      <c r="A32" s="28" t="s">
        <v>98</v>
      </c>
      <c r="B32" s="20">
        <v>950</v>
      </c>
      <c r="C32" s="29" t="s">
        <v>94</v>
      </c>
      <c r="D32" s="20" t="s">
        <v>89</v>
      </c>
      <c r="E32" s="20">
        <v>851</v>
      </c>
      <c r="F32" s="39">
        <v>6300</v>
      </c>
      <c r="G32" s="39">
        <v>12024</v>
      </c>
      <c r="H32" s="39">
        <v>4815</v>
      </c>
      <c r="I32" s="12">
        <f t="shared" si="12"/>
        <v>0.40044910179640719</v>
      </c>
    </row>
    <row r="33" spans="1:9" ht="25.8" customHeight="1" x14ac:dyDescent="0.25">
      <c r="A33" s="31" t="s">
        <v>99</v>
      </c>
      <c r="B33" s="20">
        <v>950</v>
      </c>
      <c r="C33" s="32" t="s">
        <v>94</v>
      </c>
      <c r="D33" s="33" t="s">
        <v>89</v>
      </c>
      <c r="E33" s="33">
        <v>852</v>
      </c>
      <c r="F33" s="42">
        <v>3000</v>
      </c>
      <c r="G33" s="42">
        <v>3000</v>
      </c>
      <c r="H33" s="42">
        <v>551</v>
      </c>
      <c r="I33" s="35">
        <f t="shared" si="12"/>
        <v>0.18366666666666667</v>
      </c>
    </row>
    <row r="34" spans="1:9" ht="92.4" customHeight="1" x14ac:dyDescent="0.25">
      <c r="A34" s="18" t="s">
        <v>100</v>
      </c>
      <c r="B34" s="19">
        <v>950</v>
      </c>
      <c r="C34" s="22" t="s">
        <v>101</v>
      </c>
      <c r="D34" s="43"/>
      <c r="E34" s="43"/>
      <c r="F34" s="8">
        <f>SUM(F35)</f>
        <v>12000</v>
      </c>
      <c r="G34" s="8">
        <f t="shared" ref="G34:H34" si="15">SUM(G35)</f>
        <v>12000</v>
      </c>
      <c r="H34" s="8">
        <f t="shared" si="15"/>
        <v>12000</v>
      </c>
      <c r="I34" s="11">
        <f t="shared" ref="I34" si="16">SUM(H34/G34)</f>
        <v>1</v>
      </c>
    </row>
    <row r="35" spans="1:9" ht="31.2" customHeight="1" x14ac:dyDescent="0.25">
      <c r="A35" s="28" t="s">
        <v>85</v>
      </c>
      <c r="B35" s="20">
        <v>950</v>
      </c>
      <c r="C35" s="29" t="s">
        <v>101</v>
      </c>
      <c r="D35" s="20" t="s">
        <v>86</v>
      </c>
      <c r="E35" s="41"/>
      <c r="F35" s="30">
        <f>SUM(F36)</f>
        <v>12000</v>
      </c>
      <c r="G35" s="30">
        <f t="shared" ref="G35:H37" si="17">SUM(G36)</f>
        <v>12000</v>
      </c>
      <c r="H35" s="30">
        <f t="shared" si="17"/>
        <v>12000</v>
      </c>
      <c r="I35" s="12">
        <f>SUM(H35/G35)</f>
        <v>1</v>
      </c>
    </row>
    <row r="36" spans="1:9" ht="55.8" customHeight="1" x14ac:dyDescent="0.25">
      <c r="A36" s="28" t="s">
        <v>87</v>
      </c>
      <c r="B36" s="20">
        <v>950</v>
      </c>
      <c r="C36" s="29" t="s">
        <v>101</v>
      </c>
      <c r="D36" s="20" t="s">
        <v>88</v>
      </c>
      <c r="E36" s="41"/>
      <c r="F36" s="30">
        <f>SUM(F37)</f>
        <v>12000</v>
      </c>
      <c r="G36" s="30">
        <f t="shared" si="17"/>
        <v>12000</v>
      </c>
      <c r="H36" s="30">
        <f t="shared" si="17"/>
        <v>12000</v>
      </c>
      <c r="I36" s="12">
        <f t="shared" ref="I36:I38" si="18">SUM(H36/G36)</f>
        <v>1</v>
      </c>
    </row>
    <row r="37" spans="1:9" ht="52.8" customHeight="1" x14ac:dyDescent="0.25">
      <c r="A37" s="28" t="s">
        <v>87</v>
      </c>
      <c r="B37" s="20">
        <v>950</v>
      </c>
      <c r="C37" s="29" t="s">
        <v>101</v>
      </c>
      <c r="D37" s="20" t="s">
        <v>89</v>
      </c>
      <c r="E37" s="20"/>
      <c r="F37" s="30">
        <f>SUM(F38)</f>
        <v>12000</v>
      </c>
      <c r="G37" s="30">
        <f t="shared" si="17"/>
        <v>12000</v>
      </c>
      <c r="H37" s="30">
        <f t="shared" si="17"/>
        <v>12000</v>
      </c>
      <c r="I37" s="12">
        <f t="shared" si="18"/>
        <v>1</v>
      </c>
    </row>
    <row r="38" spans="1:9" ht="30" customHeight="1" x14ac:dyDescent="0.25">
      <c r="A38" s="31" t="s">
        <v>62</v>
      </c>
      <c r="B38" s="20">
        <v>950</v>
      </c>
      <c r="C38" s="32" t="s">
        <v>101</v>
      </c>
      <c r="D38" s="33" t="s">
        <v>89</v>
      </c>
      <c r="E38" s="33">
        <v>540</v>
      </c>
      <c r="F38" s="34">
        <v>12000</v>
      </c>
      <c r="G38" s="34">
        <v>12000</v>
      </c>
      <c r="H38" s="34">
        <v>12000</v>
      </c>
      <c r="I38" s="35">
        <f t="shared" si="18"/>
        <v>1</v>
      </c>
    </row>
    <row r="39" spans="1:9" ht="15.6" customHeight="1" x14ac:dyDescent="0.25">
      <c r="A39" s="18" t="s">
        <v>102</v>
      </c>
      <c r="B39" s="19">
        <v>950</v>
      </c>
      <c r="C39" s="22" t="s">
        <v>108</v>
      </c>
      <c r="D39" s="19"/>
      <c r="E39" s="19"/>
      <c r="F39" s="8">
        <f>SUM(F40)</f>
        <v>50000</v>
      </c>
      <c r="G39" s="8">
        <f t="shared" ref="G39:H39" si="19">SUM(G40)</f>
        <v>50000</v>
      </c>
      <c r="H39" s="8">
        <f t="shared" si="19"/>
        <v>0</v>
      </c>
      <c r="I39" s="11">
        <f t="shared" ref="I39" si="20">SUM(H39/G39)</f>
        <v>0</v>
      </c>
    </row>
    <row r="40" spans="1:9" ht="29.4" customHeight="1" x14ac:dyDescent="0.25">
      <c r="A40" s="28" t="s">
        <v>85</v>
      </c>
      <c r="B40" s="20">
        <v>950</v>
      </c>
      <c r="C40" s="29" t="s">
        <v>108</v>
      </c>
      <c r="D40" s="20" t="s">
        <v>86</v>
      </c>
      <c r="E40" s="41"/>
      <c r="F40" s="30">
        <f>SUM(F41)</f>
        <v>50000</v>
      </c>
      <c r="G40" s="30">
        <f t="shared" ref="G40:H42" si="21">SUM(G41)</f>
        <v>50000</v>
      </c>
      <c r="H40" s="30">
        <f t="shared" si="21"/>
        <v>0</v>
      </c>
      <c r="I40" s="12">
        <f>SUM(H40/G40)</f>
        <v>0</v>
      </c>
    </row>
    <row r="41" spans="1:9" ht="28.8" customHeight="1" x14ac:dyDescent="0.25">
      <c r="A41" s="28" t="s">
        <v>103</v>
      </c>
      <c r="B41" s="20">
        <v>950</v>
      </c>
      <c r="C41" s="29" t="s">
        <v>108</v>
      </c>
      <c r="D41" s="20" t="s">
        <v>104</v>
      </c>
      <c r="E41" s="41"/>
      <c r="F41" s="30">
        <f>SUM(F42)</f>
        <v>50000</v>
      </c>
      <c r="G41" s="30">
        <f t="shared" si="21"/>
        <v>50000</v>
      </c>
      <c r="H41" s="30">
        <f t="shared" si="21"/>
        <v>0</v>
      </c>
      <c r="I41" s="12">
        <f t="shared" ref="I41:I104" si="22">SUM(H41/G41)</f>
        <v>0</v>
      </c>
    </row>
    <row r="42" spans="1:9" ht="27.6" customHeight="1" x14ac:dyDescent="0.25">
      <c r="A42" s="28" t="s">
        <v>105</v>
      </c>
      <c r="B42" s="20">
        <v>950</v>
      </c>
      <c r="C42" s="29" t="s">
        <v>108</v>
      </c>
      <c r="D42" s="20" t="s">
        <v>106</v>
      </c>
      <c r="E42" s="41"/>
      <c r="F42" s="30">
        <f>SUM(F43)</f>
        <v>50000</v>
      </c>
      <c r="G42" s="30">
        <f t="shared" si="21"/>
        <v>50000</v>
      </c>
      <c r="H42" s="30">
        <f t="shared" si="21"/>
        <v>0</v>
      </c>
      <c r="I42" s="12">
        <f t="shared" si="22"/>
        <v>0</v>
      </c>
    </row>
    <row r="43" spans="1:9" ht="15" customHeight="1" x14ac:dyDescent="0.25">
      <c r="A43" s="28" t="s">
        <v>107</v>
      </c>
      <c r="B43" s="20">
        <v>950</v>
      </c>
      <c r="C43" s="29" t="s">
        <v>108</v>
      </c>
      <c r="D43" s="20" t="s">
        <v>106</v>
      </c>
      <c r="E43" s="20">
        <v>870</v>
      </c>
      <c r="F43" s="30">
        <v>50000</v>
      </c>
      <c r="G43" s="30">
        <v>50000</v>
      </c>
      <c r="H43" s="39">
        <v>0</v>
      </c>
      <c r="I43" s="12">
        <f t="shared" si="22"/>
        <v>0</v>
      </c>
    </row>
    <row r="44" spans="1:9" s="44" customFormat="1" ht="39.6" x14ac:dyDescent="0.25">
      <c r="A44" s="18" t="s">
        <v>109</v>
      </c>
      <c r="B44" s="19">
        <v>950</v>
      </c>
      <c r="C44" s="22" t="s">
        <v>117</v>
      </c>
      <c r="D44" s="19"/>
      <c r="E44" s="19"/>
      <c r="F44" s="21">
        <f>SUM(F45)</f>
        <v>1639800</v>
      </c>
      <c r="G44" s="21">
        <f t="shared" ref="G44:H44" si="23">SUM(G45)</f>
        <v>1639821</v>
      </c>
      <c r="H44" s="21">
        <f t="shared" si="23"/>
        <v>626503.56000000006</v>
      </c>
      <c r="I44" s="12">
        <f t="shared" si="22"/>
        <v>0.3820560658754828</v>
      </c>
    </row>
    <row r="45" spans="1:9" ht="25.8" customHeight="1" x14ac:dyDescent="0.25">
      <c r="A45" s="28" t="s">
        <v>85</v>
      </c>
      <c r="B45" s="20">
        <v>950</v>
      </c>
      <c r="C45" s="29" t="s">
        <v>117</v>
      </c>
      <c r="D45" s="20" t="s">
        <v>86</v>
      </c>
      <c r="E45" s="41"/>
      <c r="F45" s="30">
        <f>SUM(F46+F48)</f>
        <v>1639800</v>
      </c>
      <c r="G45" s="30">
        <f t="shared" ref="G45:H45" si="24">SUM(G46+G48)</f>
        <v>1639821</v>
      </c>
      <c r="H45" s="30">
        <f t="shared" si="24"/>
        <v>626503.56000000006</v>
      </c>
      <c r="I45" s="45">
        <f t="shared" si="22"/>
        <v>0.3820560658754828</v>
      </c>
    </row>
    <row r="46" spans="1:9" ht="40.799999999999997" customHeight="1" x14ac:dyDescent="0.25">
      <c r="A46" s="28" t="s">
        <v>110</v>
      </c>
      <c r="B46" s="20">
        <v>950</v>
      </c>
      <c r="C46" s="29" t="s">
        <v>117</v>
      </c>
      <c r="D46" s="20" t="s">
        <v>111</v>
      </c>
      <c r="E46" s="41"/>
      <c r="F46" s="39">
        <f>SUM(F47)</f>
        <v>9700</v>
      </c>
      <c r="G46" s="39">
        <f t="shared" ref="G46:H46" si="25">SUM(G47)</f>
        <v>9721</v>
      </c>
      <c r="H46" s="39">
        <f t="shared" si="25"/>
        <v>9721</v>
      </c>
      <c r="I46" s="45">
        <f t="shared" si="22"/>
        <v>1</v>
      </c>
    </row>
    <row r="47" spans="1:9" ht="15" customHeight="1" x14ac:dyDescent="0.25">
      <c r="A47" s="28" t="s">
        <v>112</v>
      </c>
      <c r="B47" s="20">
        <v>950</v>
      </c>
      <c r="C47" s="29" t="s">
        <v>117</v>
      </c>
      <c r="D47" s="20" t="s">
        <v>113</v>
      </c>
      <c r="E47" s="20">
        <v>853</v>
      </c>
      <c r="F47" s="39">
        <v>9700</v>
      </c>
      <c r="G47" s="39">
        <v>9721</v>
      </c>
      <c r="H47" s="39">
        <v>9721</v>
      </c>
      <c r="I47" s="45">
        <f t="shared" si="22"/>
        <v>1</v>
      </c>
    </row>
    <row r="48" spans="1:9" ht="15.6" customHeight="1" x14ac:dyDescent="0.25">
      <c r="A48" s="28" t="s">
        <v>115</v>
      </c>
      <c r="B48" s="20">
        <v>950</v>
      </c>
      <c r="C48" s="29" t="s">
        <v>117</v>
      </c>
      <c r="D48" s="20" t="s">
        <v>116</v>
      </c>
      <c r="E48" s="41"/>
      <c r="F48" s="39">
        <f>SUM(F49:F50)</f>
        <v>1630100</v>
      </c>
      <c r="G48" s="39">
        <f>SUM(G49:G50)</f>
        <v>1630100</v>
      </c>
      <c r="H48" s="39">
        <f>SUM(H49:H50)</f>
        <v>616782.56000000006</v>
      </c>
      <c r="I48" s="45">
        <f t="shared" si="22"/>
        <v>0.37837099564443905</v>
      </c>
    </row>
    <row r="49" spans="1:9" ht="27.6" customHeight="1" x14ac:dyDescent="0.25">
      <c r="A49" s="28" t="s">
        <v>114</v>
      </c>
      <c r="B49" s="20">
        <v>950</v>
      </c>
      <c r="C49" s="29" t="s">
        <v>117</v>
      </c>
      <c r="D49" s="20" t="s">
        <v>116</v>
      </c>
      <c r="E49" s="20">
        <v>244</v>
      </c>
      <c r="F49" s="39">
        <v>88000</v>
      </c>
      <c r="G49" s="39">
        <v>88000</v>
      </c>
      <c r="H49" s="39">
        <v>9492</v>
      </c>
      <c r="I49" s="45">
        <f t="shared" si="22"/>
        <v>0.10786363636363637</v>
      </c>
    </row>
    <row r="50" spans="1:9" ht="28.8" customHeight="1" x14ac:dyDescent="0.25">
      <c r="A50" s="28" t="s">
        <v>97</v>
      </c>
      <c r="B50" s="20">
        <v>950</v>
      </c>
      <c r="C50" s="29" t="s">
        <v>117</v>
      </c>
      <c r="D50" s="20" t="s">
        <v>116</v>
      </c>
      <c r="E50" s="20">
        <v>247</v>
      </c>
      <c r="F50" s="39">
        <v>1542100</v>
      </c>
      <c r="G50" s="39">
        <v>1542100</v>
      </c>
      <c r="H50" s="39">
        <v>607290.56000000006</v>
      </c>
      <c r="I50" s="45">
        <f t="shared" si="22"/>
        <v>0.39380750924064589</v>
      </c>
    </row>
    <row r="51" spans="1:9" ht="26.4" x14ac:dyDescent="0.25">
      <c r="A51" s="18" t="s">
        <v>118</v>
      </c>
      <c r="B51" s="19">
        <v>950</v>
      </c>
      <c r="C51" s="22" t="s">
        <v>119</v>
      </c>
      <c r="D51" s="46"/>
      <c r="E51" s="46"/>
      <c r="F51" s="47">
        <f>SUM(F52)</f>
        <v>305900</v>
      </c>
      <c r="G51" s="47">
        <f t="shared" ref="G51:H51" si="26">SUM(G52)</f>
        <v>305900</v>
      </c>
      <c r="H51" s="47">
        <f t="shared" si="26"/>
        <v>52955.26</v>
      </c>
      <c r="I51" s="11">
        <f t="shared" si="22"/>
        <v>0.17311297809741746</v>
      </c>
    </row>
    <row r="52" spans="1:9" ht="28.2" customHeight="1" x14ac:dyDescent="0.25">
      <c r="A52" s="18" t="s">
        <v>120</v>
      </c>
      <c r="B52" s="19">
        <v>950</v>
      </c>
      <c r="C52" s="22" t="s">
        <v>125</v>
      </c>
      <c r="D52" s="43"/>
      <c r="E52" s="43"/>
      <c r="F52" s="47">
        <f>SUM(F53)</f>
        <v>305900</v>
      </c>
      <c r="G52" s="47">
        <f t="shared" ref="G52:H52" si="27">SUM(G53)</f>
        <v>305900</v>
      </c>
      <c r="H52" s="47">
        <f t="shared" si="27"/>
        <v>52955.26</v>
      </c>
      <c r="I52" s="11">
        <f t="shared" si="22"/>
        <v>0.17311297809741746</v>
      </c>
    </row>
    <row r="53" spans="1:9" ht="26.4" x14ac:dyDescent="0.25">
      <c r="A53" s="28" t="s">
        <v>85</v>
      </c>
      <c r="B53" s="20">
        <v>950</v>
      </c>
      <c r="C53" s="29" t="s">
        <v>125</v>
      </c>
      <c r="D53" s="20" t="s">
        <v>86</v>
      </c>
      <c r="E53" s="41"/>
      <c r="F53" s="39">
        <f>SUM(F54)</f>
        <v>305900</v>
      </c>
      <c r="G53" s="39">
        <f t="shared" ref="G53:H53" si="28">SUM(G54)</f>
        <v>305900</v>
      </c>
      <c r="H53" s="39">
        <f t="shared" si="28"/>
        <v>52955.26</v>
      </c>
      <c r="I53" s="12">
        <f t="shared" si="22"/>
        <v>0.17311297809741746</v>
      </c>
    </row>
    <row r="54" spans="1:9" ht="66" x14ac:dyDescent="0.25">
      <c r="A54" s="28" t="s">
        <v>121</v>
      </c>
      <c r="B54" s="20">
        <v>950</v>
      </c>
      <c r="C54" s="29" t="s">
        <v>125</v>
      </c>
      <c r="D54" s="20" t="s">
        <v>122</v>
      </c>
      <c r="E54" s="20"/>
      <c r="F54" s="39">
        <f>SUM(F55:F57)</f>
        <v>305900</v>
      </c>
      <c r="G54" s="39">
        <f t="shared" ref="G54:H54" si="29">SUM(G55:G57)</f>
        <v>305900</v>
      </c>
      <c r="H54" s="39">
        <f t="shared" si="29"/>
        <v>52955.26</v>
      </c>
      <c r="I54" s="12">
        <f t="shared" si="22"/>
        <v>0.17311297809741746</v>
      </c>
    </row>
    <row r="55" spans="1:9" ht="39.6" x14ac:dyDescent="0.25">
      <c r="A55" s="28" t="s">
        <v>123</v>
      </c>
      <c r="B55" s="20">
        <v>950</v>
      </c>
      <c r="C55" s="29" t="s">
        <v>125</v>
      </c>
      <c r="D55" s="20" t="s">
        <v>122</v>
      </c>
      <c r="E55" s="20">
        <v>121</v>
      </c>
      <c r="F55" s="39">
        <v>225900</v>
      </c>
      <c r="G55" s="39">
        <v>225900</v>
      </c>
      <c r="H55" s="39">
        <v>42573.22</v>
      </c>
      <c r="I55" s="12">
        <f t="shared" si="22"/>
        <v>0.18846046923417442</v>
      </c>
    </row>
    <row r="56" spans="1:9" ht="95.4" customHeight="1" x14ac:dyDescent="0.25">
      <c r="A56" s="28" t="s">
        <v>92</v>
      </c>
      <c r="B56" s="20">
        <v>950</v>
      </c>
      <c r="C56" s="29" t="s">
        <v>125</v>
      </c>
      <c r="D56" s="20" t="s">
        <v>122</v>
      </c>
      <c r="E56" s="20">
        <v>129</v>
      </c>
      <c r="F56" s="39">
        <v>68200</v>
      </c>
      <c r="G56" s="39">
        <v>68200</v>
      </c>
      <c r="H56" s="39">
        <v>10382.040000000001</v>
      </c>
      <c r="I56" s="12">
        <f t="shared" si="22"/>
        <v>0.15222932551319648</v>
      </c>
    </row>
    <row r="57" spans="1:9" ht="26.4" x14ac:dyDescent="0.25">
      <c r="A57" s="28" t="s">
        <v>124</v>
      </c>
      <c r="B57" s="20">
        <v>950</v>
      </c>
      <c r="C57" s="29" t="s">
        <v>125</v>
      </c>
      <c r="D57" s="20" t="s">
        <v>122</v>
      </c>
      <c r="E57" s="20">
        <v>244</v>
      </c>
      <c r="F57" s="39">
        <v>11800</v>
      </c>
      <c r="G57" s="39">
        <v>11800</v>
      </c>
      <c r="H57" s="39">
        <v>0</v>
      </c>
      <c r="I57" s="12">
        <f t="shared" si="22"/>
        <v>0</v>
      </c>
    </row>
    <row r="58" spans="1:9" ht="58.2" customHeight="1" x14ac:dyDescent="0.25">
      <c r="A58" s="2" t="s">
        <v>126</v>
      </c>
      <c r="B58" s="19">
        <v>950</v>
      </c>
      <c r="C58" s="22" t="s">
        <v>127</v>
      </c>
      <c r="D58" s="48"/>
      <c r="E58" s="48"/>
      <c r="F58" s="47">
        <f>SUM(F59)</f>
        <v>0</v>
      </c>
      <c r="G58" s="47">
        <f t="shared" ref="G58" si="30">SUM(G59)</f>
        <v>23600</v>
      </c>
      <c r="H58" s="47">
        <f t="shared" ref="H58" si="31">SUM(H59)</f>
        <v>0</v>
      </c>
      <c r="I58" s="11">
        <f>SUM(H58/G58)</f>
        <v>0</v>
      </c>
    </row>
    <row r="59" spans="1:9" ht="82.8" customHeight="1" x14ac:dyDescent="0.25">
      <c r="A59" s="18" t="s">
        <v>234</v>
      </c>
      <c r="B59" s="19">
        <v>950</v>
      </c>
      <c r="C59" s="22" t="s">
        <v>233</v>
      </c>
      <c r="D59" s="48"/>
      <c r="E59" s="48"/>
      <c r="F59" s="47">
        <f>SUM(F60)</f>
        <v>0</v>
      </c>
      <c r="G59" s="47">
        <f t="shared" ref="G59" si="32">SUM(G60)</f>
        <v>23600</v>
      </c>
      <c r="H59" s="47">
        <f t="shared" ref="H59" si="33">SUM(H60)</f>
        <v>0</v>
      </c>
      <c r="I59" s="11">
        <f t="shared" si="22"/>
        <v>0</v>
      </c>
    </row>
    <row r="60" spans="1:9" ht="66" x14ac:dyDescent="0.25">
      <c r="A60" s="28" t="s">
        <v>269</v>
      </c>
      <c r="B60" s="20">
        <v>950</v>
      </c>
      <c r="C60" s="29" t="s">
        <v>233</v>
      </c>
      <c r="D60" s="20" t="s">
        <v>268</v>
      </c>
      <c r="E60" s="41"/>
      <c r="F60" s="39">
        <f>SUM(F61)</f>
        <v>0</v>
      </c>
      <c r="G60" s="39">
        <f t="shared" ref="G60" si="34">SUM(G61)</f>
        <v>23600</v>
      </c>
      <c r="H60" s="39">
        <f t="shared" ref="H60" si="35">SUM(H61)</f>
        <v>0</v>
      </c>
      <c r="I60" s="12">
        <f t="shared" si="22"/>
        <v>0</v>
      </c>
    </row>
    <row r="61" spans="1:9" ht="73.8" customHeight="1" x14ac:dyDescent="0.25">
      <c r="A61" s="28" t="s">
        <v>271</v>
      </c>
      <c r="B61" s="20">
        <v>950</v>
      </c>
      <c r="C61" s="29" t="s">
        <v>233</v>
      </c>
      <c r="D61" s="20" t="s">
        <v>270</v>
      </c>
      <c r="E61" s="41"/>
      <c r="F61" s="39">
        <f>SUM(F62+F65)</f>
        <v>0</v>
      </c>
      <c r="G61" s="39">
        <f t="shared" ref="G61:H61" si="36">SUM(G62+G65)</f>
        <v>23600</v>
      </c>
      <c r="H61" s="39">
        <f t="shared" si="36"/>
        <v>0</v>
      </c>
      <c r="I61" s="12">
        <f t="shared" si="22"/>
        <v>0</v>
      </c>
    </row>
    <row r="62" spans="1:9" ht="63.6" customHeight="1" x14ac:dyDescent="0.25">
      <c r="A62" s="28" t="s">
        <v>273</v>
      </c>
      <c r="B62" s="20">
        <v>950</v>
      </c>
      <c r="C62" s="29" t="s">
        <v>233</v>
      </c>
      <c r="D62" s="20" t="s">
        <v>272</v>
      </c>
      <c r="E62" s="41"/>
      <c r="F62" s="39">
        <f>SUM(F64)</f>
        <v>0</v>
      </c>
      <c r="G62" s="39">
        <f>SUM(G64)</f>
        <v>11800</v>
      </c>
      <c r="H62" s="39">
        <f>SUM(H64)</f>
        <v>0</v>
      </c>
      <c r="I62" s="12">
        <f t="shared" si="22"/>
        <v>0</v>
      </c>
    </row>
    <row r="63" spans="1:9" ht="148.19999999999999" customHeight="1" x14ac:dyDescent="0.25">
      <c r="A63" s="28" t="s">
        <v>275</v>
      </c>
      <c r="B63" s="20">
        <v>950</v>
      </c>
      <c r="C63" s="29" t="s">
        <v>233</v>
      </c>
      <c r="D63" s="20" t="s">
        <v>274</v>
      </c>
      <c r="E63" s="41"/>
      <c r="F63" s="39">
        <f>SUM(F64)</f>
        <v>0</v>
      </c>
      <c r="G63" s="39">
        <f t="shared" ref="G63:H63" si="37">SUM(G64)</f>
        <v>11800</v>
      </c>
      <c r="H63" s="39">
        <f t="shared" si="37"/>
        <v>0</v>
      </c>
      <c r="I63" s="12">
        <f t="shared" ref="I63" si="38">SUM(H63/G63)</f>
        <v>0</v>
      </c>
    </row>
    <row r="64" spans="1:9" ht="26.4" x14ac:dyDescent="0.25">
      <c r="A64" s="28" t="s">
        <v>114</v>
      </c>
      <c r="B64" s="20">
        <v>950</v>
      </c>
      <c r="C64" s="29" t="s">
        <v>233</v>
      </c>
      <c r="D64" s="20" t="s">
        <v>274</v>
      </c>
      <c r="E64" s="20">
        <v>244</v>
      </c>
      <c r="F64" s="30">
        <v>0</v>
      </c>
      <c r="G64" s="30">
        <v>11800</v>
      </c>
      <c r="H64" s="30">
        <v>0</v>
      </c>
      <c r="I64" s="12">
        <f t="shared" si="22"/>
        <v>0</v>
      </c>
    </row>
    <row r="65" spans="1:9" ht="145.19999999999999" x14ac:dyDescent="0.25">
      <c r="A65" s="28" t="s">
        <v>277</v>
      </c>
      <c r="B65" s="20">
        <v>950</v>
      </c>
      <c r="C65" s="29" t="s">
        <v>233</v>
      </c>
      <c r="D65" s="20" t="s">
        <v>276</v>
      </c>
      <c r="E65" s="41"/>
      <c r="F65" s="39">
        <f>SUM(F66)</f>
        <v>0</v>
      </c>
      <c r="G65" s="39">
        <f>SUM(G66)</f>
        <v>11800</v>
      </c>
      <c r="H65" s="39">
        <f>SUM(H66)</f>
        <v>0</v>
      </c>
      <c r="I65" s="12">
        <f t="shared" ref="I65:I66" si="39">SUM(H65/G65)</f>
        <v>0</v>
      </c>
    </row>
    <row r="66" spans="1:9" ht="26.4" x14ac:dyDescent="0.25">
      <c r="A66" s="28" t="s">
        <v>114</v>
      </c>
      <c r="B66" s="20">
        <v>950</v>
      </c>
      <c r="C66" s="29" t="s">
        <v>233</v>
      </c>
      <c r="D66" s="20" t="s">
        <v>276</v>
      </c>
      <c r="E66" s="20">
        <v>244</v>
      </c>
      <c r="F66" s="30">
        <v>0</v>
      </c>
      <c r="G66" s="30">
        <v>11800</v>
      </c>
      <c r="H66" s="30">
        <v>0</v>
      </c>
      <c r="I66" s="12">
        <f t="shared" si="39"/>
        <v>0</v>
      </c>
    </row>
    <row r="67" spans="1:9" ht="31.2" customHeight="1" x14ac:dyDescent="0.25">
      <c r="A67" s="2" t="s">
        <v>128</v>
      </c>
      <c r="B67" s="20">
        <v>950</v>
      </c>
      <c r="C67" s="22" t="s">
        <v>129</v>
      </c>
      <c r="D67" s="49"/>
      <c r="E67" s="49"/>
      <c r="F67" s="47">
        <f>SUM(F68)</f>
        <v>7031000</v>
      </c>
      <c r="G67" s="47">
        <f t="shared" ref="G67:H67" si="40">SUM(G68)</f>
        <v>10396328.609999999</v>
      </c>
      <c r="H67" s="47">
        <f t="shared" si="40"/>
        <v>2268110.4</v>
      </c>
      <c r="I67" s="40">
        <f t="shared" si="22"/>
        <v>0.2181645545349879</v>
      </c>
    </row>
    <row r="68" spans="1:9" ht="27" customHeight="1" x14ac:dyDescent="0.25">
      <c r="A68" s="18" t="s">
        <v>130</v>
      </c>
      <c r="B68" s="19">
        <v>950</v>
      </c>
      <c r="C68" s="22" t="s">
        <v>158</v>
      </c>
      <c r="D68" s="19"/>
      <c r="E68" s="19"/>
      <c r="F68" s="21">
        <f>SUM(F69+F81)</f>
        <v>7031000</v>
      </c>
      <c r="G68" s="21">
        <f>SUM(G69+G81)</f>
        <v>10396328.609999999</v>
      </c>
      <c r="H68" s="21">
        <f>SUM(H69+H81)</f>
        <v>2268110.4</v>
      </c>
      <c r="I68" s="11">
        <f t="shared" si="22"/>
        <v>0.2181645545349879</v>
      </c>
    </row>
    <row r="69" spans="1:9" ht="79.2" x14ac:dyDescent="0.25">
      <c r="A69" s="28" t="s">
        <v>131</v>
      </c>
      <c r="B69" s="20">
        <v>950</v>
      </c>
      <c r="C69" s="29" t="s">
        <v>158</v>
      </c>
      <c r="D69" s="20" t="s">
        <v>132</v>
      </c>
      <c r="E69" s="41"/>
      <c r="F69" s="30">
        <f>SUM(F70)</f>
        <v>3533600</v>
      </c>
      <c r="G69" s="30">
        <f t="shared" ref="G69:H69" si="41">SUM(G70)</f>
        <v>6898928.6099999994</v>
      </c>
      <c r="H69" s="30">
        <f t="shared" si="41"/>
        <v>1413440</v>
      </c>
      <c r="I69" s="12">
        <f t="shared" si="22"/>
        <v>0.20487818904970523</v>
      </c>
    </row>
    <row r="70" spans="1:9" ht="52.8" x14ac:dyDescent="0.25">
      <c r="A70" s="28" t="s">
        <v>133</v>
      </c>
      <c r="B70" s="20">
        <v>950</v>
      </c>
      <c r="C70" s="29" t="s">
        <v>158</v>
      </c>
      <c r="D70" s="20" t="s">
        <v>134</v>
      </c>
      <c r="E70" s="41"/>
      <c r="F70" s="30">
        <f>SUM(F71+F74)</f>
        <v>3533600</v>
      </c>
      <c r="G70" s="30">
        <f t="shared" ref="G70:H70" si="42">SUM(G71+G74)</f>
        <v>6898928.6099999994</v>
      </c>
      <c r="H70" s="30">
        <f t="shared" si="42"/>
        <v>1413440</v>
      </c>
      <c r="I70" s="12">
        <f t="shared" si="22"/>
        <v>0.20487818904970523</v>
      </c>
    </row>
    <row r="71" spans="1:9" ht="92.4" x14ac:dyDescent="0.25">
      <c r="A71" s="28" t="s">
        <v>135</v>
      </c>
      <c r="B71" s="20">
        <v>950</v>
      </c>
      <c r="C71" s="29" t="s">
        <v>158</v>
      </c>
      <c r="D71" s="20" t="s">
        <v>136</v>
      </c>
      <c r="E71" s="41"/>
      <c r="F71" s="30">
        <f>SUM(F72)</f>
        <v>3533600</v>
      </c>
      <c r="G71" s="30">
        <f>SUM(G72)</f>
        <v>3533600</v>
      </c>
      <c r="H71" s="30">
        <f t="shared" ref="G71:H72" si="43">SUM(H72)</f>
        <v>1413440</v>
      </c>
      <c r="I71" s="12">
        <f t="shared" si="22"/>
        <v>0.4</v>
      </c>
    </row>
    <row r="72" spans="1:9" ht="81.599999999999994" customHeight="1" x14ac:dyDescent="0.25">
      <c r="A72" s="28" t="s">
        <v>137</v>
      </c>
      <c r="B72" s="20">
        <v>950</v>
      </c>
      <c r="C72" s="29" t="s">
        <v>158</v>
      </c>
      <c r="D72" s="20" t="s">
        <v>138</v>
      </c>
      <c r="E72" s="41"/>
      <c r="F72" s="30">
        <f>SUM(F73)</f>
        <v>3533600</v>
      </c>
      <c r="G72" s="30">
        <f t="shared" si="43"/>
        <v>3533600</v>
      </c>
      <c r="H72" s="30">
        <f t="shared" si="43"/>
        <v>1413440</v>
      </c>
      <c r="I72" s="12">
        <f t="shared" si="22"/>
        <v>0.4</v>
      </c>
    </row>
    <row r="73" spans="1:9" ht="26.4" x14ac:dyDescent="0.25">
      <c r="A73" s="28" t="s">
        <v>114</v>
      </c>
      <c r="B73" s="20">
        <v>950</v>
      </c>
      <c r="C73" s="29" t="s">
        <v>158</v>
      </c>
      <c r="D73" s="20" t="s">
        <v>139</v>
      </c>
      <c r="E73" s="20">
        <v>244</v>
      </c>
      <c r="F73" s="30">
        <v>3533600</v>
      </c>
      <c r="G73" s="30">
        <v>3533600</v>
      </c>
      <c r="H73" s="39">
        <v>1413440</v>
      </c>
      <c r="I73" s="12">
        <f t="shared" si="22"/>
        <v>0.4</v>
      </c>
    </row>
    <row r="74" spans="1:9" ht="79.2" x14ac:dyDescent="0.25">
      <c r="A74" s="28" t="s">
        <v>140</v>
      </c>
      <c r="B74" s="20">
        <v>950</v>
      </c>
      <c r="C74" s="29" t="s">
        <v>158</v>
      </c>
      <c r="D74" s="20" t="s">
        <v>141</v>
      </c>
      <c r="E74" s="41"/>
      <c r="F74" s="30">
        <f>SUM(F75+F77+F79)</f>
        <v>0</v>
      </c>
      <c r="G74" s="30">
        <f t="shared" ref="G74:H74" si="44">SUM(G75+G77+G79)</f>
        <v>3365328.61</v>
      </c>
      <c r="H74" s="30">
        <f t="shared" si="44"/>
        <v>0</v>
      </c>
      <c r="I74" s="12">
        <f t="shared" si="22"/>
        <v>0</v>
      </c>
    </row>
    <row r="75" spans="1:9" ht="66" x14ac:dyDescent="0.25">
      <c r="A75" s="28" t="s">
        <v>279</v>
      </c>
      <c r="B75" s="20">
        <v>950</v>
      </c>
      <c r="C75" s="29" t="s">
        <v>158</v>
      </c>
      <c r="D75" s="20" t="s">
        <v>278</v>
      </c>
      <c r="E75" s="41"/>
      <c r="F75" s="30">
        <f>SUM(F76)</f>
        <v>0</v>
      </c>
      <c r="G75" s="30">
        <f t="shared" ref="G75:H77" si="45">SUM(G76)</f>
        <v>175000</v>
      </c>
      <c r="H75" s="30">
        <f t="shared" si="45"/>
        <v>0</v>
      </c>
      <c r="I75" s="12">
        <f t="shared" ref="I75:I76" si="46">SUM(H75/G75)</f>
        <v>0</v>
      </c>
    </row>
    <row r="76" spans="1:9" ht="26.4" x14ac:dyDescent="0.25">
      <c r="A76" s="28" t="s">
        <v>114</v>
      </c>
      <c r="B76" s="20">
        <v>950</v>
      </c>
      <c r="C76" s="29" t="s">
        <v>158</v>
      </c>
      <c r="D76" s="20" t="s">
        <v>278</v>
      </c>
      <c r="E76" s="20">
        <v>244</v>
      </c>
      <c r="F76" s="30">
        <v>0</v>
      </c>
      <c r="G76" s="30">
        <v>175000</v>
      </c>
      <c r="H76" s="30">
        <v>0</v>
      </c>
      <c r="I76" s="12">
        <f t="shared" si="46"/>
        <v>0</v>
      </c>
    </row>
    <row r="77" spans="1:9" ht="52.8" x14ac:dyDescent="0.25">
      <c r="A77" s="28" t="s">
        <v>281</v>
      </c>
      <c r="B77" s="20">
        <v>950</v>
      </c>
      <c r="C77" s="29" t="s">
        <v>158</v>
      </c>
      <c r="D77" s="20" t="s">
        <v>280</v>
      </c>
      <c r="E77" s="41"/>
      <c r="F77" s="30">
        <f>SUM(F78)</f>
        <v>0</v>
      </c>
      <c r="G77" s="30">
        <f t="shared" si="45"/>
        <v>3030812.17</v>
      </c>
      <c r="H77" s="30">
        <f t="shared" si="45"/>
        <v>0</v>
      </c>
      <c r="I77" s="12">
        <f t="shared" si="22"/>
        <v>0</v>
      </c>
    </row>
    <row r="78" spans="1:9" ht="26.4" x14ac:dyDescent="0.25">
      <c r="A78" s="28" t="s">
        <v>114</v>
      </c>
      <c r="B78" s="20">
        <v>950</v>
      </c>
      <c r="C78" s="29" t="s">
        <v>158</v>
      </c>
      <c r="D78" s="20" t="s">
        <v>280</v>
      </c>
      <c r="E78" s="20">
        <v>244</v>
      </c>
      <c r="F78" s="30">
        <v>0</v>
      </c>
      <c r="G78" s="30">
        <v>3030812.17</v>
      </c>
      <c r="H78" s="30">
        <v>0</v>
      </c>
      <c r="I78" s="12">
        <f t="shared" si="22"/>
        <v>0</v>
      </c>
    </row>
    <row r="79" spans="1:9" ht="52.8" x14ac:dyDescent="0.25">
      <c r="A79" s="28" t="s">
        <v>283</v>
      </c>
      <c r="B79" s="20">
        <v>950</v>
      </c>
      <c r="C79" s="29" t="s">
        <v>158</v>
      </c>
      <c r="D79" s="20" t="s">
        <v>282</v>
      </c>
      <c r="E79" s="41"/>
      <c r="F79" s="30">
        <f>SUM(F80)</f>
        <v>0</v>
      </c>
      <c r="G79" s="30">
        <f t="shared" ref="G79:H79" si="47">SUM(G80)</f>
        <v>159516.44</v>
      </c>
      <c r="H79" s="30">
        <f t="shared" si="47"/>
        <v>0</v>
      </c>
      <c r="I79" s="12">
        <f t="shared" si="22"/>
        <v>0</v>
      </c>
    </row>
    <row r="80" spans="1:9" ht="26.4" x14ac:dyDescent="0.25">
      <c r="A80" s="28" t="s">
        <v>114</v>
      </c>
      <c r="B80" s="20">
        <v>950</v>
      </c>
      <c r="C80" s="29" t="s">
        <v>158</v>
      </c>
      <c r="D80" s="20" t="s">
        <v>282</v>
      </c>
      <c r="E80" s="20">
        <v>244</v>
      </c>
      <c r="F80" s="30">
        <v>0</v>
      </c>
      <c r="G80" s="30">
        <v>159516.44</v>
      </c>
      <c r="H80" s="30">
        <v>0</v>
      </c>
      <c r="I80" s="12">
        <f t="shared" si="22"/>
        <v>0</v>
      </c>
    </row>
    <row r="81" spans="1:9" ht="79.2" x14ac:dyDescent="0.25">
      <c r="A81" s="28" t="s">
        <v>142</v>
      </c>
      <c r="B81" s="20">
        <v>950</v>
      </c>
      <c r="C81" s="29" t="s">
        <v>158</v>
      </c>
      <c r="D81" s="20" t="s">
        <v>143</v>
      </c>
      <c r="E81" s="41"/>
      <c r="F81" s="30">
        <f>SUM(F82+F88)</f>
        <v>3497400</v>
      </c>
      <c r="G81" s="30">
        <f t="shared" ref="G81:H81" si="48">SUM(G82+G88)</f>
        <v>3497400</v>
      </c>
      <c r="H81" s="30">
        <f t="shared" si="48"/>
        <v>854670.4</v>
      </c>
      <c r="I81" s="12">
        <f t="shared" si="22"/>
        <v>0.24437307714302053</v>
      </c>
    </row>
    <row r="82" spans="1:9" ht="79.2" x14ac:dyDescent="0.25">
      <c r="A82" s="28" t="s">
        <v>144</v>
      </c>
      <c r="B82" s="20">
        <v>950</v>
      </c>
      <c r="C82" s="29" t="s">
        <v>158</v>
      </c>
      <c r="D82" s="20" t="s">
        <v>145</v>
      </c>
      <c r="E82" s="41"/>
      <c r="F82" s="30">
        <f>SUM(F83)</f>
        <v>1244000</v>
      </c>
      <c r="G82" s="30">
        <f t="shared" ref="G82:H82" si="49">SUM(G83)</f>
        <v>1244000</v>
      </c>
      <c r="H82" s="30">
        <f t="shared" si="49"/>
        <v>449000</v>
      </c>
      <c r="I82" s="12">
        <f t="shared" si="22"/>
        <v>0.36093247588424437</v>
      </c>
    </row>
    <row r="83" spans="1:9" ht="39.6" x14ac:dyDescent="0.25">
      <c r="A83" s="28" t="s">
        <v>146</v>
      </c>
      <c r="B83" s="20">
        <v>950</v>
      </c>
      <c r="C83" s="29" t="s">
        <v>158</v>
      </c>
      <c r="D83" s="20" t="s">
        <v>147</v>
      </c>
      <c r="E83" s="41"/>
      <c r="F83" s="30">
        <f>SUM(F84+F86)</f>
        <v>1244000</v>
      </c>
      <c r="G83" s="30">
        <f t="shared" ref="G83:H83" si="50">SUM(G84+G86)</f>
        <v>1244000</v>
      </c>
      <c r="H83" s="30">
        <f t="shared" si="50"/>
        <v>449000</v>
      </c>
      <c r="I83" s="12">
        <f t="shared" si="22"/>
        <v>0.36093247588424437</v>
      </c>
    </row>
    <row r="84" spans="1:9" ht="39.6" x14ac:dyDescent="0.25">
      <c r="A84" s="28" t="s">
        <v>148</v>
      </c>
      <c r="B84" s="20">
        <v>950</v>
      </c>
      <c r="C84" s="29" t="s">
        <v>158</v>
      </c>
      <c r="D84" s="20" t="s">
        <v>149</v>
      </c>
      <c r="E84" s="41"/>
      <c r="F84" s="30">
        <f>SUM(F85)</f>
        <v>200000</v>
      </c>
      <c r="G84" s="30">
        <f t="shared" ref="G84:H84" si="51">SUM(G85)</f>
        <v>200000</v>
      </c>
      <c r="H84" s="30">
        <f t="shared" si="51"/>
        <v>200000</v>
      </c>
      <c r="I84" s="12">
        <f t="shared" si="22"/>
        <v>1</v>
      </c>
    </row>
    <row r="85" spans="1:9" ht="26.4" x14ac:dyDescent="0.25">
      <c r="A85" s="28" t="s">
        <v>114</v>
      </c>
      <c r="B85" s="20">
        <v>950</v>
      </c>
      <c r="C85" s="29" t="s">
        <v>158</v>
      </c>
      <c r="D85" s="20" t="s">
        <v>149</v>
      </c>
      <c r="E85" s="20">
        <v>244</v>
      </c>
      <c r="F85" s="30">
        <v>200000</v>
      </c>
      <c r="G85" s="30">
        <v>200000</v>
      </c>
      <c r="H85" s="30">
        <v>200000</v>
      </c>
      <c r="I85" s="12">
        <f t="shared" si="22"/>
        <v>1</v>
      </c>
    </row>
    <row r="86" spans="1:9" ht="52.8" x14ac:dyDescent="0.25">
      <c r="A86" s="28" t="s">
        <v>150</v>
      </c>
      <c r="B86" s="20">
        <v>950</v>
      </c>
      <c r="C86" s="29" t="s">
        <v>158</v>
      </c>
      <c r="D86" s="20" t="s">
        <v>151</v>
      </c>
      <c r="E86" s="41"/>
      <c r="F86" s="30">
        <f>SUM(F87)</f>
        <v>1044000</v>
      </c>
      <c r="G86" s="30">
        <f t="shared" ref="G86:H86" si="52">SUM(G87)</f>
        <v>1044000</v>
      </c>
      <c r="H86" s="30">
        <f t="shared" si="52"/>
        <v>249000</v>
      </c>
      <c r="I86" s="12">
        <f t="shared" si="22"/>
        <v>0.23850574712643677</v>
      </c>
    </row>
    <row r="87" spans="1:9" ht="26.4" x14ac:dyDescent="0.25">
      <c r="A87" s="28" t="s">
        <v>114</v>
      </c>
      <c r="B87" s="20">
        <v>950</v>
      </c>
      <c r="C87" s="29" t="s">
        <v>158</v>
      </c>
      <c r="D87" s="20" t="s">
        <v>151</v>
      </c>
      <c r="E87" s="20">
        <v>244</v>
      </c>
      <c r="F87" s="30">
        <v>1044000</v>
      </c>
      <c r="G87" s="30">
        <v>1044000</v>
      </c>
      <c r="H87" s="39">
        <v>249000</v>
      </c>
      <c r="I87" s="12">
        <f t="shared" si="22"/>
        <v>0.23850574712643677</v>
      </c>
    </row>
    <row r="88" spans="1:9" ht="92.4" x14ac:dyDescent="0.25">
      <c r="A88" s="28" t="s">
        <v>152</v>
      </c>
      <c r="B88" s="20">
        <v>950</v>
      </c>
      <c r="C88" s="29" t="s">
        <v>158</v>
      </c>
      <c r="D88" s="20" t="s">
        <v>153</v>
      </c>
      <c r="E88" s="28"/>
      <c r="F88" s="30">
        <f>SUM(F89)</f>
        <v>2253400</v>
      </c>
      <c r="G88" s="30">
        <f t="shared" ref="G88:H88" si="53">SUM(G89)</f>
        <v>2253400</v>
      </c>
      <c r="H88" s="30">
        <f t="shared" si="53"/>
        <v>405670.40000000002</v>
      </c>
      <c r="I88" s="12">
        <f t="shared" si="22"/>
        <v>0.18002591639300614</v>
      </c>
    </row>
    <row r="89" spans="1:9" ht="39.6" x14ac:dyDescent="0.25">
      <c r="A89" s="28" t="s">
        <v>154</v>
      </c>
      <c r="B89" s="20">
        <v>950</v>
      </c>
      <c r="C89" s="29" t="s">
        <v>158</v>
      </c>
      <c r="D89" s="20" t="s">
        <v>155</v>
      </c>
      <c r="E89" s="28"/>
      <c r="F89" s="30">
        <f t="shared" ref="F89:F90" si="54">SUM(F90)</f>
        <v>2253400</v>
      </c>
      <c r="G89" s="30">
        <f t="shared" ref="G89:G90" si="55">SUM(G90)</f>
        <v>2253400</v>
      </c>
      <c r="H89" s="30">
        <f t="shared" ref="H89:H90" si="56">SUM(H90)</f>
        <v>405670.40000000002</v>
      </c>
      <c r="I89" s="12">
        <f t="shared" si="22"/>
        <v>0.18002591639300614</v>
      </c>
    </row>
    <row r="90" spans="1:9" ht="39.6" x14ac:dyDescent="0.25">
      <c r="A90" s="28" t="s">
        <v>156</v>
      </c>
      <c r="B90" s="20">
        <v>950</v>
      </c>
      <c r="C90" s="29" t="s">
        <v>158</v>
      </c>
      <c r="D90" s="20" t="s">
        <v>157</v>
      </c>
      <c r="E90" s="41"/>
      <c r="F90" s="30">
        <f t="shared" si="54"/>
        <v>2253400</v>
      </c>
      <c r="G90" s="30">
        <f t="shared" si="55"/>
        <v>2253400</v>
      </c>
      <c r="H90" s="30">
        <f t="shared" si="56"/>
        <v>405670.40000000002</v>
      </c>
      <c r="I90" s="12">
        <f t="shared" si="22"/>
        <v>0.18002591639300614</v>
      </c>
    </row>
    <row r="91" spans="1:9" ht="26.4" x14ac:dyDescent="0.25">
      <c r="A91" s="28" t="s">
        <v>114</v>
      </c>
      <c r="B91" s="20">
        <v>950</v>
      </c>
      <c r="C91" s="29" t="s">
        <v>158</v>
      </c>
      <c r="D91" s="20" t="s">
        <v>157</v>
      </c>
      <c r="E91" s="20">
        <v>244</v>
      </c>
      <c r="F91" s="30">
        <v>2253400</v>
      </c>
      <c r="G91" s="30">
        <v>2253400</v>
      </c>
      <c r="H91" s="30">
        <v>405670.40000000002</v>
      </c>
      <c r="I91" s="12">
        <f t="shared" si="22"/>
        <v>0.18002591639300614</v>
      </c>
    </row>
    <row r="92" spans="1:9" ht="39.6" x14ac:dyDescent="0.25">
      <c r="A92" s="50" t="s">
        <v>159</v>
      </c>
      <c r="B92" s="19">
        <v>950</v>
      </c>
      <c r="C92" s="51" t="s">
        <v>160</v>
      </c>
      <c r="D92" s="52"/>
      <c r="E92" s="52"/>
      <c r="F92" s="53">
        <f>SUM(F93+F106+F133)</f>
        <v>4587996.1500000004</v>
      </c>
      <c r="G92" s="53">
        <f>SUM(G93+G106+G133)</f>
        <v>13052448.590000002</v>
      </c>
      <c r="H92" s="53">
        <f>SUM(H93+H106+H133)</f>
        <v>1095675.92</v>
      </c>
      <c r="I92" s="12">
        <f t="shared" si="22"/>
        <v>8.3944090064406812E-2</v>
      </c>
    </row>
    <row r="93" spans="1:9" x14ac:dyDescent="0.25">
      <c r="A93" s="18" t="s">
        <v>161</v>
      </c>
      <c r="B93" s="19">
        <v>950</v>
      </c>
      <c r="C93" s="22" t="s">
        <v>172</v>
      </c>
      <c r="D93" s="65"/>
      <c r="E93" s="65"/>
      <c r="F93" s="47">
        <f>SUM(F94+F99)</f>
        <v>1150500</v>
      </c>
      <c r="G93" s="47">
        <f>SUM(G94+G99)</f>
        <v>1150500</v>
      </c>
      <c r="H93" s="47">
        <f>SUM(H94+H99)</f>
        <v>0</v>
      </c>
      <c r="I93" s="11">
        <f t="shared" si="22"/>
        <v>0</v>
      </c>
    </row>
    <row r="94" spans="1:9" ht="52.8" x14ac:dyDescent="0.25">
      <c r="A94" s="28" t="s">
        <v>78</v>
      </c>
      <c r="B94" s="20">
        <v>950</v>
      </c>
      <c r="C94" s="29" t="s">
        <v>172</v>
      </c>
      <c r="D94" s="28" t="s">
        <v>79</v>
      </c>
      <c r="E94" s="28"/>
      <c r="F94" s="39">
        <f t="shared" ref="F94:H97" si="57">SUM(F95)</f>
        <v>0</v>
      </c>
      <c r="G94" s="39">
        <f t="shared" si="57"/>
        <v>500000</v>
      </c>
      <c r="H94" s="39">
        <f t="shared" si="57"/>
        <v>0</v>
      </c>
      <c r="I94" s="12">
        <f t="shared" ref="I94:I98" si="58">SUM(H94/G94)</f>
        <v>0</v>
      </c>
    </row>
    <row r="95" spans="1:9" ht="57" customHeight="1" x14ac:dyDescent="0.25">
      <c r="A95" s="28" t="s">
        <v>236</v>
      </c>
      <c r="B95" s="20">
        <v>950</v>
      </c>
      <c r="C95" s="29" t="s">
        <v>172</v>
      </c>
      <c r="D95" s="28" t="s">
        <v>237</v>
      </c>
      <c r="E95" s="28"/>
      <c r="F95" s="39">
        <f t="shared" si="57"/>
        <v>0</v>
      </c>
      <c r="G95" s="39">
        <f t="shared" si="57"/>
        <v>500000</v>
      </c>
      <c r="H95" s="39">
        <f t="shared" si="57"/>
        <v>0</v>
      </c>
      <c r="I95" s="12">
        <f t="shared" si="58"/>
        <v>0</v>
      </c>
    </row>
    <row r="96" spans="1:9" ht="52.8" x14ac:dyDescent="0.25">
      <c r="A96" s="28" t="s">
        <v>285</v>
      </c>
      <c r="B96" s="20">
        <v>950</v>
      </c>
      <c r="C96" s="29" t="s">
        <v>172</v>
      </c>
      <c r="D96" s="28" t="s">
        <v>284</v>
      </c>
      <c r="E96" s="55"/>
      <c r="F96" s="39">
        <f>SUM(F97)</f>
        <v>0</v>
      </c>
      <c r="G96" s="39">
        <f t="shared" si="57"/>
        <v>500000</v>
      </c>
      <c r="H96" s="39">
        <f t="shared" si="57"/>
        <v>0</v>
      </c>
      <c r="I96" s="12">
        <f t="shared" si="58"/>
        <v>0</v>
      </c>
    </row>
    <row r="97" spans="1:9" ht="52.8" x14ac:dyDescent="0.25">
      <c r="A97" s="28" t="s">
        <v>287</v>
      </c>
      <c r="B97" s="20">
        <v>950</v>
      </c>
      <c r="C97" s="29" t="s">
        <v>172</v>
      </c>
      <c r="D97" s="28" t="s">
        <v>286</v>
      </c>
      <c r="E97" s="28"/>
      <c r="F97" s="39">
        <f>SUM(F98)</f>
        <v>0</v>
      </c>
      <c r="G97" s="39">
        <f t="shared" si="57"/>
        <v>500000</v>
      </c>
      <c r="H97" s="39">
        <f t="shared" si="57"/>
        <v>0</v>
      </c>
      <c r="I97" s="12">
        <f t="shared" si="58"/>
        <v>0</v>
      </c>
    </row>
    <row r="98" spans="1:9" ht="26.4" x14ac:dyDescent="0.25">
      <c r="A98" s="28" t="s">
        <v>288</v>
      </c>
      <c r="B98" s="20">
        <v>950</v>
      </c>
      <c r="C98" s="29" t="s">
        <v>172</v>
      </c>
      <c r="D98" s="28" t="s">
        <v>286</v>
      </c>
      <c r="E98" s="28">
        <v>244</v>
      </c>
      <c r="F98" s="56">
        <v>0</v>
      </c>
      <c r="G98" s="56">
        <v>500000</v>
      </c>
      <c r="H98" s="39">
        <v>0</v>
      </c>
      <c r="I98" s="12">
        <f t="shared" si="58"/>
        <v>0</v>
      </c>
    </row>
    <row r="99" spans="1:9" ht="66" x14ac:dyDescent="0.25">
      <c r="A99" s="28" t="s">
        <v>162</v>
      </c>
      <c r="B99" s="20">
        <v>950</v>
      </c>
      <c r="C99" s="29" t="s">
        <v>172</v>
      </c>
      <c r="D99" s="28" t="s">
        <v>163</v>
      </c>
      <c r="E99" s="28"/>
      <c r="F99" s="39">
        <f t="shared" ref="F99:F100" si="59">SUM(F100)</f>
        <v>1150500</v>
      </c>
      <c r="G99" s="39">
        <f t="shared" ref="G99:G100" si="60">SUM(G100)</f>
        <v>650500</v>
      </c>
      <c r="H99" s="39">
        <f t="shared" ref="H99:H100" si="61">SUM(H100)</f>
        <v>0</v>
      </c>
      <c r="I99" s="12">
        <f t="shared" si="22"/>
        <v>0</v>
      </c>
    </row>
    <row r="100" spans="1:9" ht="52.8" x14ac:dyDescent="0.25">
      <c r="A100" s="28" t="s">
        <v>164</v>
      </c>
      <c r="B100" s="20">
        <v>950</v>
      </c>
      <c r="C100" s="29" t="s">
        <v>172</v>
      </c>
      <c r="D100" s="28" t="s">
        <v>165</v>
      </c>
      <c r="E100" s="28"/>
      <c r="F100" s="39">
        <f t="shared" si="59"/>
        <v>1150500</v>
      </c>
      <c r="G100" s="39">
        <f t="shared" si="60"/>
        <v>650500</v>
      </c>
      <c r="H100" s="39">
        <f t="shared" si="61"/>
        <v>0</v>
      </c>
      <c r="I100" s="12">
        <f t="shared" si="22"/>
        <v>0</v>
      </c>
    </row>
    <row r="101" spans="1:9" ht="118.8" customHeight="1" x14ac:dyDescent="0.25">
      <c r="A101" s="28" t="s">
        <v>166</v>
      </c>
      <c r="B101" s="20">
        <v>950</v>
      </c>
      <c r="C101" s="29" t="s">
        <v>172</v>
      </c>
      <c r="D101" s="28" t="s">
        <v>167</v>
      </c>
      <c r="E101" s="55"/>
      <c r="F101" s="39">
        <f>SUM(F102+F104)</f>
        <v>1150500</v>
      </c>
      <c r="G101" s="39">
        <f>SUM(G102+G104)</f>
        <v>650500</v>
      </c>
      <c r="H101" s="39">
        <f>SUM(H102+H104)</f>
        <v>0</v>
      </c>
      <c r="I101" s="12">
        <f t="shared" si="22"/>
        <v>0</v>
      </c>
    </row>
    <row r="102" spans="1:9" ht="66" x14ac:dyDescent="0.25">
      <c r="A102" s="28" t="s">
        <v>168</v>
      </c>
      <c r="B102" s="20">
        <v>950</v>
      </c>
      <c r="C102" s="29" t="s">
        <v>172</v>
      </c>
      <c r="D102" s="28" t="s">
        <v>169</v>
      </c>
      <c r="E102" s="28"/>
      <c r="F102" s="39">
        <f>SUM(F103)</f>
        <v>1120500</v>
      </c>
      <c r="G102" s="39">
        <f>SUM(G103)</f>
        <v>620500</v>
      </c>
      <c r="H102" s="39">
        <f>SUM(H103)</f>
        <v>0</v>
      </c>
      <c r="I102" s="12">
        <f t="shared" si="22"/>
        <v>0</v>
      </c>
    </row>
    <row r="103" spans="1:9" ht="66" x14ac:dyDescent="0.25">
      <c r="A103" s="28" t="s">
        <v>235</v>
      </c>
      <c r="B103" s="20">
        <v>950</v>
      </c>
      <c r="C103" s="29" t="s">
        <v>172</v>
      </c>
      <c r="D103" s="28" t="s">
        <v>169</v>
      </c>
      <c r="E103" s="28">
        <v>243</v>
      </c>
      <c r="F103" s="56">
        <v>1120500</v>
      </c>
      <c r="G103" s="56">
        <v>620500</v>
      </c>
      <c r="H103" s="39">
        <v>0</v>
      </c>
      <c r="I103" s="12">
        <f t="shared" ref="I103" si="62">SUM(H103/G103)</f>
        <v>0</v>
      </c>
    </row>
    <row r="104" spans="1:9" ht="39.6" x14ac:dyDescent="0.25">
      <c r="A104" s="28" t="s">
        <v>170</v>
      </c>
      <c r="B104" s="20">
        <v>950</v>
      </c>
      <c r="C104" s="29" t="s">
        <v>172</v>
      </c>
      <c r="D104" s="28" t="s">
        <v>171</v>
      </c>
      <c r="E104" s="55"/>
      <c r="F104" s="39">
        <f>SUM(F105)</f>
        <v>30000</v>
      </c>
      <c r="G104" s="39">
        <f t="shared" ref="G104:H104" si="63">SUM(G105)</f>
        <v>30000</v>
      </c>
      <c r="H104" s="39">
        <f t="shared" si="63"/>
        <v>0</v>
      </c>
      <c r="I104" s="12">
        <f t="shared" si="22"/>
        <v>0</v>
      </c>
    </row>
    <row r="105" spans="1:9" ht="26.4" x14ac:dyDescent="0.25">
      <c r="A105" s="28" t="s">
        <v>114</v>
      </c>
      <c r="B105" s="20">
        <v>950</v>
      </c>
      <c r="C105" s="29" t="s">
        <v>172</v>
      </c>
      <c r="D105" s="28" t="s">
        <v>171</v>
      </c>
      <c r="E105" s="28">
        <v>244</v>
      </c>
      <c r="F105" s="56">
        <v>30000</v>
      </c>
      <c r="G105" s="56">
        <v>30000</v>
      </c>
      <c r="H105" s="39">
        <v>0</v>
      </c>
      <c r="I105" s="12">
        <f t="shared" ref="I105:I182" si="64">SUM(H105/G105)</f>
        <v>0</v>
      </c>
    </row>
    <row r="106" spans="1:9" x14ac:dyDescent="0.25">
      <c r="A106" s="18" t="s">
        <v>174</v>
      </c>
      <c r="B106" s="19">
        <v>950</v>
      </c>
      <c r="C106" s="22" t="s">
        <v>173</v>
      </c>
      <c r="D106" s="65"/>
      <c r="E106" s="65"/>
      <c r="F106" s="47">
        <f>SUM(F107+F125+F130)</f>
        <v>2976496.1500000004</v>
      </c>
      <c r="G106" s="47">
        <f>SUM(G107+G120+G125+G130)</f>
        <v>10688000.490000002</v>
      </c>
      <c r="H106" s="47">
        <f>SUM(H107+H120+H125+H130)</f>
        <v>943112.8</v>
      </c>
      <c r="I106" s="11">
        <f t="shared" si="64"/>
        <v>8.8240340265927503E-2</v>
      </c>
    </row>
    <row r="107" spans="1:9" ht="79.2" x14ac:dyDescent="0.25">
      <c r="A107" s="28" t="s">
        <v>131</v>
      </c>
      <c r="B107" s="20">
        <v>950</v>
      </c>
      <c r="C107" s="29" t="s">
        <v>173</v>
      </c>
      <c r="D107" s="28" t="s">
        <v>132</v>
      </c>
      <c r="E107" s="28"/>
      <c r="F107" s="39">
        <f>SUM(F108+F112)</f>
        <v>306774.91000000003</v>
      </c>
      <c r="G107" s="39">
        <f t="shared" ref="G107:H107" si="65">SUM(G108+G112)</f>
        <v>7980166.4500000002</v>
      </c>
      <c r="H107" s="39">
        <f t="shared" si="65"/>
        <v>0</v>
      </c>
      <c r="I107" s="12">
        <f t="shared" si="64"/>
        <v>0</v>
      </c>
    </row>
    <row r="108" spans="1:9" ht="66" x14ac:dyDescent="0.25">
      <c r="A108" s="28" t="s">
        <v>176</v>
      </c>
      <c r="B108" s="20">
        <v>950</v>
      </c>
      <c r="C108" s="29" t="s">
        <v>173</v>
      </c>
      <c r="D108" s="28" t="s">
        <v>185</v>
      </c>
      <c r="E108" s="28"/>
      <c r="F108" s="39">
        <f t="shared" ref="F108:F109" si="66">SUM(F109)</f>
        <v>0</v>
      </c>
      <c r="G108" s="39">
        <f t="shared" ref="G108" si="67">SUM(G109)</f>
        <v>100000</v>
      </c>
      <c r="H108" s="39">
        <f t="shared" ref="H108" si="68">SUM(H109)</f>
        <v>0</v>
      </c>
      <c r="I108" s="12">
        <f t="shared" si="64"/>
        <v>0</v>
      </c>
    </row>
    <row r="109" spans="1:9" ht="105.6" x14ac:dyDescent="0.25">
      <c r="A109" s="28" t="s">
        <v>177</v>
      </c>
      <c r="B109" s="20">
        <v>950</v>
      </c>
      <c r="C109" s="29" t="s">
        <v>173</v>
      </c>
      <c r="D109" s="28" t="s">
        <v>186</v>
      </c>
      <c r="E109" s="28"/>
      <c r="F109" s="39">
        <f t="shared" si="66"/>
        <v>0</v>
      </c>
      <c r="G109" s="39">
        <f t="shared" ref="G109" si="69">SUM(G110)</f>
        <v>100000</v>
      </c>
      <c r="H109" s="39">
        <f t="shared" ref="H109" si="70">SUM(H110)</f>
        <v>0</v>
      </c>
      <c r="I109" s="12">
        <f t="shared" si="64"/>
        <v>0</v>
      </c>
    </row>
    <row r="110" spans="1:9" ht="198" x14ac:dyDescent="0.25">
      <c r="A110" s="28" t="s">
        <v>178</v>
      </c>
      <c r="B110" s="20">
        <v>950</v>
      </c>
      <c r="C110" s="29" t="s">
        <v>173</v>
      </c>
      <c r="D110" s="3" t="s">
        <v>187</v>
      </c>
      <c r="E110" s="28"/>
      <c r="F110" s="39">
        <f t="shared" ref="F110" si="71">SUM(F111)</f>
        <v>0</v>
      </c>
      <c r="G110" s="39">
        <f t="shared" ref="G110" si="72">SUM(G111)</f>
        <v>100000</v>
      </c>
      <c r="H110" s="39">
        <f t="shared" ref="H110" si="73">SUM(H111)</f>
        <v>0</v>
      </c>
      <c r="I110" s="12">
        <f t="shared" si="64"/>
        <v>0</v>
      </c>
    </row>
    <row r="111" spans="1:9" ht="26.4" x14ac:dyDescent="0.25">
      <c r="A111" s="28" t="s">
        <v>114</v>
      </c>
      <c r="B111" s="20">
        <v>950</v>
      </c>
      <c r="C111" s="29" t="s">
        <v>173</v>
      </c>
      <c r="D111" s="3" t="s">
        <v>187</v>
      </c>
      <c r="E111" s="28">
        <v>244</v>
      </c>
      <c r="F111" s="56">
        <v>0</v>
      </c>
      <c r="G111" s="56">
        <v>100000</v>
      </c>
      <c r="H111" s="56">
        <v>0</v>
      </c>
      <c r="I111" s="12">
        <f t="shared" si="64"/>
        <v>0</v>
      </c>
    </row>
    <row r="112" spans="1:9" ht="54.6" customHeight="1" x14ac:dyDescent="0.25">
      <c r="A112" s="28" t="s">
        <v>245</v>
      </c>
      <c r="B112" s="20">
        <v>950</v>
      </c>
      <c r="C112" s="29" t="s">
        <v>173</v>
      </c>
      <c r="D112" s="28" t="s">
        <v>244</v>
      </c>
      <c r="E112" s="28"/>
      <c r="F112" s="39">
        <f t="shared" ref="F112:H112" si="74">SUM(F113)</f>
        <v>306774.91000000003</v>
      </c>
      <c r="G112" s="39">
        <f t="shared" si="74"/>
        <v>7880166.4500000002</v>
      </c>
      <c r="H112" s="39">
        <f t="shared" si="74"/>
        <v>0</v>
      </c>
      <c r="I112" s="12">
        <f t="shared" ref="I112:I117" si="75">SUM(H112/G112)</f>
        <v>0</v>
      </c>
    </row>
    <row r="113" spans="1:9" ht="52.8" x14ac:dyDescent="0.25">
      <c r="A113" s="28" t="s">
        <v>259</v>
      </c>
      <c r="B113" s="20">
        <v>950</v>
      </c>
      <c r="C113" s="29" t="s">
        <v>173</v>
      </c>
      <c r="D113" s="28" t="s">
        <v>258</v>
      </c>
      <c r="E113" s="28"/>
      <c r="F113" s="39">
        <f>SUM(F114+F116+F118)</f>
        <v>306774.91000000003</v>
      </c>
      <c r="G113" s="39">
        <f t="shared" ref="G113:H113" si="76">SUM(G114+G116+G118)</f>
        <v>7880166.4500000002</v>
      </c>
      <c r="H113" s="39">
        <f t="shared" si="76"/>
        <v>0</v>
      </c>
      <c r="I113" s="12">
        <f t="shared" si="75"/>
        <v>0</v>
      </c>
    </row>
    <row r="114" spans="1:9" ht="66" x14ac:dyDescent="0.25">
      <c r="A114" s="28" t="s">
        <v>261</v>
      </c>
      <c r="B114" s="20">
        <v>950</v>
      </c>
      <c r="C114" s="29" t="s">
        <v>173</v>
      </c>
      <c r="D114" s="3" t="s">
        <v>260</v>
      </c>
      <c r="E114" s="28"/>
      <c r="F114" s="39">
        <f>SUM(F115)</f>
        <v>0</v>
      </c>
      <c r="G114" s="39">
        <f>SUM(G115)</f>
        <v>7573391.54</v>
      </c>
      <c r="H114" s="39">
        <f>SUM(H115)</f>
        <v>0</v>
      </c>
      <c r="I114" s="12">
        <f t="shared" ref="I114:I115" si="77">SUM(H114/G114)</f>
        <v>0</v>
      </c>
    </row>
    <row r="115" spans="1:9" ht="26.4" x14ac:dyDescent="0.25">
      <c r="A115" s="28" t="s">
        <v>114</v>
      </c>
      <c r="B115" s="20">
        <v>950</v>
      </c>
      <c r="C115" s="29" t="s">
        <v>173</v>
      </c>
      <c r="D115" s="3" t="s">
        <v>260</v>
      </c>
      <c r="E115" s="28">
        <v>244</v>
      </c>
      <c r="F115" s="56">
        <v>0</v>
      </c>
      <c r="G115" s="56">
        <v>7573391.54</v>
      </c>
      <c r="H115" s="56">
        <v>0</v>
      </c>
      <c r="I115" s="12">
        <f t="shared" si="77"/>
        <v>0</v>
      </c>
    </row>
    <row r="116" spans="1:9" ht="66" x14ac:dyDescent="0.25">
      <c r="A116" s="28" t="s">
        <v>246</v>
      </c>
      <c r="B116" s="20">
        <v>950</v>
      </c>
      <c r="C116" s="29" t="s">
        <v>173</v>
      </c>
      <c r="D116" s="3" t="s">
        <v>264</v>
      </c>
      <c r="E116" s="28"/>
      <c r="F116" s="39">
        <f>SUM(F117)</f>
        <v>111695.34</v>
      </c>
      <c r="G116" s="39">
        <f>SUM(G117)</f>
        <v>111695.34</v>
      </c>
      <c r="H116" s="39">
        <f>SUM(H117)</f>
        <v>0</v>
      </c>
      <c r="I116" s="12">
        <f t="shared" si="75"/>
        <v>0</v>
      </c>
    </row>
    <row r="117" spans="1:9" ht="26.4" x14ac:dyDescent="0.25">
      <c r="A117" s="28" t="s">
        <v>114</v>
      </c>
      <c r="B117" s="20">
        <v>950</v>
      </c>
      <c r="C117" s="29" t="s">
        <v>173</v>
      </c>
      <c r="D117" s="3" t="s">
        <v>264</v>
      </c>
      <c r="E117" s="28">
        <v>244</v>
      </c>
      <c r="F117" s="56">
        <v>111695.34</v>
      </c>
      <c r="G117" s="56">
        <v>111695.34</v>
      </c>
      <c r="H117" s="56">
        <v>0</v>
      </c>
      <c r="I117" s="12">
        <f t="shared" si="75"/>
        <v>0</v>
      </c>
    </row>
    <row r="118" spans="1:9" ht="66" x14ac:dyDescent="0.25">
      <c r="A118" s="28" t="s">
        <v>263</v>
      </c>
      <c r="B118" s="20">
        <v>950</v>
      </c>
      <c r="C118" s="29" t="s">
        <v>173</v>
      </c>
      <c r="D118" s="3" t="s">
        <v>262</v>
      </c>
      <c r="E118" s="28"/>
      <c r="F118" s="39">
        <f>SUM(F119)</f>
        <v>195079.57</v>
      </c>
      <c r="G118" s="39">
        <f>SUM(G119)</f>
        <v>195079.57</v>
      </c>
      <c r="H118" s="39">
        <f>SUM(H119)</f>
        <v>0</v>
      </c>
      <c r="I118" s="12">
        <f t="shared" ref="I118:I119" si="78">SUM(H118/G118)</f>
        <v>0</v>
      </c>
    </row>
    <row r="119" spans="1:9" ht="26.4" x14ac:dyDescent="0.25">
      <c r="A119" s="28" t="s">
        <v>114</v>
      </c>
      <c r="B119" s="20">
        <v>950</v>
      </c>
      <c r="C119" s="29" t="s">
        <v>173</v>
      </c>
      <c r="D119" s="3" t="s">
        <v>262</v>
      </c>
      <c r="E119" s="28">
        <v>244</v>
      </c>
      <c r="F119" s="56">
        <v>195079.57</v>
      </c>
      <c r="G119" s="56">
        <v>195079.57</v>
      </c>
      <c r="H119" s="56">
        <v>0</v>
      </c>
      <c r="I119" s="12">
        <f t="shared" si="78"/>
        <v>0</v>
      </c>
    </row>
    <row r="120" spans="1:9" ht="52.8" x14ac:dyDescent="0.25">
      <c r="A120" s="28" t="s">
        <v>78</v>
      </c>
      <c r="B120" s="20">
        <v>950</v>
      </c>
      <c r="C120" s="29" t="s">
        <v>173</v>
      </c>
      <c r="D120" s="28" t="s">
        <v>79</v>
      </c>
      <c r="E120" s="28"/>
      <c r="F120" s="39">
        <f>SUM(F121)</f>
        <v>0</v>
      </c>
      <c r="G120" s="39">
        <f t="shared" ref="G120:H123" si="79">SUM(G121)</f>
        <v>237581.24</v>
      </c>
      <c r="H120" s="39">
        <f t="shared" si="79"/>
        <v>0</v>
      </c>
      <c r="I120" s="12">
        <f t="shared" ref="I120:I124" si="80">SUM(H120/G120)</f>
        <v>0</v>
      </c>
    </row>
    <row r="121" spans="1:9" ht="60" customHeight="1" x14ac:dyDescent="0.25">
      <c r="A121" s="28" t="s">
        <v>236</v>
      </c>
      <c r="B121" s="20">
        <v>950</v>
      </c>
      <c r="C121" s="29" t="s">
        <v>173</v>
      </c>
      <c r="D121" s="28" t="s">
        <v>237</v>
      </c>
      <c r="E121" s="28"/>
      <c r="F121" s="39">
        <f t="shared" ref="F121:F123" si="81">SUM(F122)</f>
        <v>0</v>
      </c>
      <c r="G121" s="39">
        <f t="shared" si="79"/>
        <v>237581.24</v>
      </c>
      <c r="H121" s="39">
        <f t="shared" si="79"/>
        <v>0</v>
      </c>
      <c r="I121" s="12">
        <f t="shared" si="80"/>
        <v>0</v>
      </c>
    </row>
    <row r="122" spans="1:9" ht="52.8" x14ac:dyDescent="0.25">
      <c r="A122" s="28" t="s">
        <v>285</v>
      </c>
      <c r="B122" s="20">
        <v>950</v>
      </c>
      <c r="C122" s="29" t="s">
        <v>173</v>
      </c>
      <c r="D122" s="28" t="s">
        <v>284</v>
      </c>
      <c r="E122" s="28"/>
      <c r="F122" s="39">
        <f t="shared" si="81"/>
        <v>0</v>
      </c>
      <c r="G122" s="39">
        <f t="shared" si="79"/>
        <v>237581.24</v>
      </c>
      <c r="H122" s="39">
        <f t="shared" si="79"/>
        <v>0</v>
      </c>
      <c r="I122" s="12">
        <f t="shared" si="80"/>
        <v>0</v>
      </c>
    </row>
    <row r="123" spans="1:9" ht="52.8" x14ac:dyDescent="0.25">
      <c r="A123" s="28" t="s">
        <v>287</v>
      </c>
      <c r="B123" s="20">
        <v>950</v>
      </c>
      <c r="C123" s="29" t="s">
        <v>173</v>
      </c>
      <c r="D123" s="28" t="s">
        <v>286</v>
      </c>
      <c r="E123" s="28"/>
      <c r="F123" s="39">
        <f t="shared" si="81"/>
        <v>0</v>
      </c>
      <c r="G123" s="39">
        <f t="shared" si="79"/>
        <v>237581.24</v>
      </c>
      <c r="H123" s="39">
        <f t="shared" si="79"/>
        <v>0</v>
      </c>
      <c r="I123" s="12">
        <f t="shared" si="80"/>
        <v>0</v>
      </c>
    </row>
    <row r="124" spans="1:9" ht="26.4" x14ac:dyDescent="0.25">
      <c r="A124" s="28" t="s">
        <v>114</v>
      </c>
      <c r="B124" s="20">
        <v>950</v>
      </c>
      <c r="C124" s="29" t="s">
        <v>173</v>
      </c>
      <c r="D124" s="28" t="s">
        <v>286</v>
      </c>
      <c r="E124" s="28">
        <v>244</v>
      </c>
      <c r="F124" s="56">
        <v>0</v>
      </c>
      <c r="G124" s="56">
        <v>237581.24</v>
      </c>
      <c r="H124" s="39">
        <v>0</v>
      </c>
      <c r="I124" s="12">
        <f t="shared" si="80"/>
        <v>0</v>
      </c>
    </row>
    <row r="125" spans="1:9" ht="67.8" customHeight="1" x14ac:dyDescent="0.25">
      <c r="A125" s="28" t="s">
        <v>179</v>
      </c>
      <c r="B125" s="20">
        <v>950</v>
      </c>
      <c r="C125" s="29" t="s">
        <v>173</v>
      </c>
      <c r="D125" s="28" t="s">
        <v>188</v>
      </c>
      <c r="E125" s="28"/>
      <c r="F125" s="39">
        <f>SUM(F126)</f>
        <v>2376100</v>
      </c>
      <c r="G125" s="39">
        <f t="shared" ref="G125:H125" si="82">SUM(G126)</f>
        <v>2376100</v>
      </c>
      <c r="H125" s="39">
        <f t="shared" si="82"/>
        <v>900000</v>
      </c>
      <c r="I125" s="12">
        <f t="shared" si="64"/>
        <v>0.37877193720802999</v>
      </c>
    </row>
    <row r="126" spans="1:9" ht="105.6" x14ac:dyDescent="0.25">
      <c r="A126" s="28" t="s">
        <v>180</v>
      </c>
      <c r="B126" s="20">
        <v>950</v>
      </c>
      <c r="C126" s="29" t="s">
        <v>173</v>
      </c>
      <c r="D126" s="28" t="s">
        <v>189</v>
      </c>
      <c r="E126" s="28"/>
      <c r="F126" s="39">
        <f t="shared" ref="F126:F128" si="83">SUM(F127)</f>
        <v>2376100</v>
      </c>
      <c r="G126" s="39">
        <f t="shared" ref="G126:G128" si="84">SUM(G127)</f>
        <v>2376100</v>
      </c>
      <c r="H126" s="39">
        <f t="shared" ref="H126:H128" si="85">SUM(H127)</f>
        <v>900000</v>
      </c>
      <c r="I126" s="12">
        <f t="shared" si="64"/>
        <v>0.37877193720802999</v>
      </c>
    </row>
    <row r="127" spans="1:9" ht="79.2" x14ac:dyDescent="0.25">
      <c r="A127" s="28" t="s">
        <v>181</v>
      </c>
      <c r="B127" s="20">
        <v>950</v>
      </c>
      <c r="C127" s="29" t="s">
        <v>173</v>
      </c>
      <c r="D127" s="28" t="s">
        <v>190</v>
      </c>
      <c r="E127" s="28"/>
      <c r="F127" s="39">
        <f t="shared" si="83"/>
        <v>2376100</v>
      </c>
      <c r="G127" s="39">
        <f t="shared" si="84"/>
        <v>2376100</v>
      </c>
      <c r="H127" s="39">
        <f t="shared" si="85"/>
        <v>900000</v>
      </c>
      <c r="I127" s="12">
        <f t="shared" si="64"/>
        <v>0.37877193720802999</v>
      </c>
    </row>
    <row r="128" spans="1:9" ht="39.6" x14ac:dyDescent="0.25">
      <c r="A128" s="28" t="s">
        <v>182</v>
      </c>
      <c r="B128" s="20">
        <v>950</v>
      </c>
      <c r="C128" s="29" t="s">
        <v>173</v>
      </c>
      <c r="D128" s="28" t="s">
        <v>191</v>
      </c>
      <c r="E128" s="28"/>
      <c r="F128" s="39">
        <f t="shared" si="83"/>
        <v>2376100</v>
      </c>
      <c r="G128" s="39">
        <f t="shared" si="84"/>
        <v>2376100</v>
      </c>
      <c r="H128" s="39">
        <f t="shared" si="85"/>
        <v>900000</v>
      </c>
      <c r="I128" s="12">
        <f t="shared" si="64"/>
        <v>0.37877193720802999</v>
      </c>
    </row>
    <row r="129" spans="1:9" ht="118.8" x14ac:dyDescent="0.25">
      <c r="A129" s="28" t="s">
        <v>183</v>
      </c>
      <c r="B129" s="20">
        <v>950</v>
      </c>
      <c r="C129" s="29" t="s">
        <v>173</v>
      </c>
      <c r="D129" s="28" t="s">
        <v>191</v>
      </c>
      <c r="E129" s="28">
        <v>811</v>
      </c>
      <c r="F129" s="56">
        <v>2376100</v>
      </c>
      <c r="G129" s="56">
        <v>2376100</v>
      </c>
      <c r="H129" s="56">
        <v>900000</v>
      </c>
      <c r="I129" s="12">
        <f t="shared" si="64"/>
        <v>0.37877193720802999</v>
      </c>
    </row>
    <row r="130" spans="1:9" ht="26.4" x14ac:dyDescent="0.25">
      <c r="A130" s="28" t="s">
        <v>85</v>
      </c>
      <c r="B130" s="20">
        <v>950</v>
      </c>
      <c r="C130" s="29" t="s">
        <v>173</v>
      </c>
      <c r="D130" s="28" t="s">
        <v>86</v>
      </c>
      <c r="E130" s="55"/>
      <c r="F130" s="39">
        <f>SUM(F131)</f>
        <v>293621.24</v>
      </c>
      <c r="G130" s="39">
        <f t="shared" ref="G130:H131" si="86">SUM(G131)</f>
        <v>94152.8</v>
      </c>
      <c r="H130" s="39">
        <f t="shared" si="86"/>
        <v>43112.800000000003</v>
      </c>
      <c r="I130" s="12">
        <f t="shared" si="64"/>
        <v>0.45790247342617535</v>
      </c>
    </row>
    <row r="131" spans="1:9" ht="26.4" x14ac:dyDescent="0.25">
      <c r="A131" s="28" t="s">
        <v>184</v>
      </c>
      <c r="B131" s="20">
        <v>950</v>
      </c>
      <c r="C131" s="29" t="s">
        <v>173</v>
      </c>
      <c r="D131" s="28" t="s">
        <v>192</v>
      </c>
      <c r="E131" s="55"/>
      <c r="F131" s="39">
        <f>SUM(F132)</f>
        <v>293621.24</v>
      </c>
      <c r="G131" s="39">
        <f t="shared" si="86"/>
        <v>94152.8</v>
      </c>
      <c r="H131" s="39">
        <f t="shared" si="86"/>
        <v>43112.800000000003</v>
      </c>
      <c r="I131" s="12">
        <f t="shared" si="64"/>
        <v>0.45790247342617535</v>
      </c>
    </row>
    <row r="132" spans="1:9" ht="26.4" x14ac:dyDescent="0.25">
      <c r="A132" s="28" t="s">
        <v>114</v>
      </c>
      <c r="B132" s="20">
        <v>950</v>
      </c>
      <c r="C132" s="29" t="s">
        <v>173</v>
      </c>
      <c r="D132" s="28" t="s">
        <v>192</v>
      </c>
      <c r="E132" s="28">
        <v>244</v>
      </c>
      <c r="F132" s="7">
        <v>293621.24</v>
      </c>
      <c r="G132" s="7">
        <v>94152.8</v>
      </c>
      <c r="H132" s="39">
        <v>43112.800000000003</v>
      </c>
      <c r="I132" s="12">
        <f t="shared" si="64"/>
        <v>0.45790247342617535</v>
      </c>
    </row>
    <row r="133" spans="1:9" x14ac:dyDescent="0.25">
      <c r="A133" s="57" t="s">
        <v>193</v>
      </c>
      <c r="B133" s="19">
        <v>950</v>
      </c>
      <c r="C133" s="22" t="s">
        <v>175</v>
      </c>
      <c r="D133" s="48"/>
      <c r="E133" s="48"/>
      <c r="F133" s="47">
        <f>SUM(F134+F155)</f>
        <v>461000</v>
      </c>
      <c r="G133" s="47">
        <f t="shared" ref="G133:H133" si="87">SUM(G134+G155)</f>
        <v>1213948.1000000001</v>
      </c>
      <c r="H133" s="47">
        <f t="shared" si="87"/>
        <v>152563.12</v>
      </c>
      <c r="I133" s="11">
        <f t="shared" si="64"/>
        <v>0.12567515860027292</v>
      </c>
    </row>
    <row r="134" spans="1:9" ht="66" x14ac:dyDescent="0.25">
      <c r="A134" s="28" t="s">
        <v>162</v>
      </c>
      <c r="B134" s="20">
        <v>950</v>
      </c>
      <c r="C134" s="29" t="s">
        <v>175</v>
      </c>
      <c r="D134" s="28" t="s">
        <v>163</v>
      </c>
      <c r="E134" s="55"/>
      <c r="F134" s="39">
        <f>SUM(F135+F139+F147)</f>
        <v>401000</v>
      </c>
      <c r="G134" s="39">
        <f>SUM(G135+G139+G147)</f>
        <v>1163948.1000000001</v>
      </c>
      <c r="H134" s="39">
        <f>SUM(H135+H139+H147)</f>
        <v>152563.12</v>
      </c>
      <c r="I134" s="12">
        <f t="shared" si="64"/>
        <v>0.13107381677928764</v>
      </c>
    </row>
    <row r="135" spans="1:9" ht="53.4" customHeight="1" x14ac:dyDescent="0.25">
      <c r="A135" s="28" t="s">
        <v>194</v>
      </c>
      <c r="B135" s="20">
        <v>950</v>
      </c>
      <c r="C135" s="29" t="s">
        <v>175</v>
      </c>
      <c r="D135" s="28" t="s">
        <v>195</v>
      </c>
      <c r="E135" s="55"/>
      <c r="F135" s="39">
        <f>SUM(F136)</f>
        <v>50000</v>
      </c>
      <c r="G135" s="39">
        <f t="shared" ref="G135:H136" si="88">SUM(G136)</f>
        <v>50000</v>
      </c>
      <c r="H135" s="39">
        <f t="shared" si="88"/>
        <v>0</v>
      </c>
      <c r="I135" s="12">
        <f t="shared" si="64"/>
        <v>0</v>
      </c>
    </row>
    <row r="136" spans="1:9" ht="132" x14ac:dyDescent="0.25">
      <c r="A136" s="28" t="s">
        <v>196</v>
      </c>
      <c r="B136" s="20">
        <v>950</v>
      </c>
      <c r="C136" s="29" t="s">
        <v>175</v>
      </c>
      <c r="D136" s="28" t="s">
        <v>197</v>
      </c>
      <c r="E136" s="55"/>
      <c r="F136" s="39">
        <f>SUM(F137)</f>
        <v>50000</v>
      </c>
      <c r="G136" s="39">
        <f t="shared" si="88"/>
        <v>50000</v>
      </c>
      <c r="H136" s="39">
        <f t="shared" si="88"/>
        <v>0</v>
      </c>
      <c r="I136" s="12">
        <f t="shared" si="64"/>
        <v>0</v>
      </c>
    </row>
    <row r="137" spans="1:9" ht="39.6" x14ac:dyDescent="0.25">
      <c r="A137" s="28" t="s">
        <v>198</v>
      </c>
      <c r="B137" s="20">
        <v>950</v>
      </c>
      <c r="C137" s="29" t="s">
        <v>175</v>
      </c>
      <c r="D137" s="58" t="s">
        <v>199</v>
      </c>
      <c r="E137" s="55"/>
      <c r="F137" s="39">
        <f>SUM(F138)</f>
        <v>50000</v>
      </c>
      <c r="G137" s="39">
        <f t="shared" ref="G137:H137" si="89">SUM(G138)</f>
        <v>50000</v>
      </c>
      <c r="H137" s="39">
        <f t="shared" si="89"/>
        <v>0</v>
      </c>
      <c r="I137" s="12">
        <f t="shared" si="64"/>
        <v>0</v>
      </c>
    </row>
    <row r="138" spans="1:9" ht="26.4" x14ac:dyDescent="0.25">
      <c r="A138" s="28" t="s">
        <v>114</v>
      </c>
      <c r="B138" s="20">
        <v>950</v>
      </c>
      <c r="C138" s="29" t="s">
        <v>175</v>
      </c>
      <c r="D138" s="58" t="s">
        <v>199</v>
      </c>
      <c r="E138" s="3">
        <v>244</v>
      </c>
      <c r="F138" s="7">
        <v>50000</v>
      </c>
      <c r="G138" s="7">
        <v>50000</v>
      </c>
      <c r="H138" s="7">
        <v>0</v>
      </c>
      <c r="I138" s="12">
        <f t="shared" si="64"/>
        <v>0</v>
      </c>
    </row>
    <row r="139" spans="1:9" ht="52.8" x14ac:dyDescent="0.25">
      <c r="A139" s="28" t="s">
        <v>200</v>
      </c>
      <c r="B139" s="20">
        <v>950</v>
      </c>
      <c r="C139" s="29" t="s">
        <v>175</v>
      </c>
      <c r="D139" s="55" t="s">
        <v>201</v>
      </c>
      <c r="E139" s="3"/>
      <c r="F139" s="39">
        <f>SUM(F140)</f>
        <v>351000</v>
      </c>
      <c r="G139" s="39">
        <f t="shared" ref="G139:H139" si="90">SUM(G140)</f>
        <v>361000</v>
      </c>
      <c r="H139" s="39">
        <f t="shared" si="90"/>
        <v>152563.12</v>
      </c>
      <c r="I139" s="12">
        <f t="shared" si="64"/>
        <v>0.42261252077562328</v>
      </c>
    </row>
    <row r="140" spans="1:9" ht="79.2" x14ac:dyDescent="0.25">
      <c r="A140" s="28" t="s">
        <v>202</v>
      </c>
      <c r="B140" s="20">
        <v>950</v>
      </c>
      <c r="C140" s="29" t="s">
        <v>175</v>
      </c>
      <c r="D140" s="55" t="s">
        <v>203</v>
      </c>
      <c r="E140" s="3"/>
      <c r="F140" s="39">
        <f>SUM(F141+F143+F145)</f>
        <v>351000</v>
      </c>
      <c r="G140" s="39">
        <f t="shared" ref="G140:H140" si="91">SUM(G141+G143+G145)</f>
        <v>361000</v>
      </c>
      <c r="H140" s="39">
        <f t="shared" si="91"/>
        <v>152563.12</v>
      </c>
      <c r="I140" s="12">
        <f t="shared" si="64"/>
        <v>0.42261252077562328</v>
      </c>
    </row>
    <row r="141" spans="1:9" ht="26.4" x14ac:dyDescent="0.25">
      <c r="A141" s="28" t="s">
        <v>204</v>
      </c>
      <c r="B141" s="20">
        <v>950</v>
      </c>
      <c r="C141" s="29" t="s">
        <v>175</v>
      </c>
      <c r="D141" s="55" t="s">
        <v>205</v>
      </c>
      <c r="E141" s="3"/>
      <c r="F141" s="39">
        <f>SUM(F142)</f>
        <v>50000</v>
      </c>
      <c r="G141" s="39">
        <f t="shared" ref="G141:H141" si="92">SUM(G142)</f>
        <v>50000</v>
      </c>
      <c r="H141" s="39">
        <f t="shared" si="92"/>
        <v>0</v>
      </c>
      <c r="I141" s="12">
        <f t="shared" si="64"/>
        <v>0</v>
      </c>
    </row>
    <row r="142" spans="1:9" ht="26.4" x14ac:dyDescent="0.25">
      <c r="A142" s="28" t="s">
        <v>114</v>
      </c>
      <c r="B142" s="20">
        <v>950</v>
      </c>
      <c r="C142" s="29" t="s">
        <v>175</v>
      </c>
      <c r="D142" s="55" t="s">
        <v>205</v>
      </c>
      <c r="E142" s="3">
        <v>244</v>
      </c>
      <c r="F142" s="7">
        <v>50000</v>
      </c>
      <c r="G142" s="7">
        <v>50000</v>
      </c>
      <c r="H142" s="39">
        <v>0</v>
      </c>
      <c r="I142" s="12">
        <f t="shared" si="64"/>
        <v>0</v>
      </c>
    </row>
    <row r="143" spans="1:9" ht="39.6" x14ac:dyDescent="0.25">
      <c r="A143" s="28" t="s">
        <v>206</v>
      </c>
      <c r="B143" s="20">
        <v>950</v>
      </c>
      <c r="C143" s="29" t="s">
        <v>175</v>
      </c>
      <c r="D143" s="55" t="s">
        <v>207</v>
      </c>
      <c r="E143" s="55"/>
      <c r="F143" s="39">
        <f>SUM(F144)</f>
        <v>266000</v>
      </c>
      <c r="G143" s="39">
        <f t="shared" ref="G143:H143" si="93">SUM(G144)</f>
        <v>266000</v>
      </c>
      <c r="H143" s="39">
        <f t="shared" si="93"/>
        <v>107563.12</v>
      </c>
      <c r="I143" s="12">
        <f t="shared" si="64"/>
        <v>0.40437263157894737</v>
      </c>
    </row>
    <row r="144" spans="1:9" ht="26.4" x14ac:dyDescent="0.25">
      <c r="A144" s="28" t="s">
        <v>97</v>
      </c>
      <c r="B144" s="20">
        <v>950</v>
      </c>
      <c r="C144" s="29" t="s">
        <v>175</v>
      </c>
      <c r="D144" s="55" t="s">
        <v>207</v>
      </c>
      <c r="E144" s="3">
        <v>247</v>
      </c>
      <c r="F144" s="7">
        <v>266000</v>
      </c>
      <c r="G144" s="7">
        <v>266000</v>
      </c>
      <c r="H144" s="39">
        <v>107563.12</v>
      </c>
      <c r="I144" s="12">
        <f t="shared" si="64"/>
        <v>0.40437263157894737</v>
      </c>
    </row>
    <row r="145" spans="1:9" ht="26.4" x14ac:dyDescent="0.25">
      <c r="A145" s="28" t="s">
        <v>208</v>
      </c>
      <c r="B145" s="20">
        <v>950</v>
      </c>
      <c r="C145" s="29" t="s">
        <v>175</v>
      </c>
      <c r="D145" s="55" t="s">
        <v>209</v>
      </c>
      <c r="E145" s="3"/>
      <c r="F145" s="39">
        <f>SUM(F146)</f>
        <v>35000</v>
      </c>
      <c r="G145" s="39">
        <f t="shared" ref="G145:H148" si="94">SUM(G146)</f>
        <v>45000</v>
      </c>
      <c r="H145" s="39">
        <f t="shared" si="94"/>
        <v>45000</v>
      </c>
      <c r="I145" s="12">
        <f t="shared" si="64"/>
        <v>1</v>
      </c>
    </row>
    <row r="146" spans="1:9" ht="26.4" x14ac:dyDescent="0.25">
      <c r="A146" s="28" t="s">
        <v>114</v>
      </c>
      <c r="B146" s="20">
        <v>950</v>
      </c>
      <c r="C146" s="29" t="s">
        <v>175</v>
      </c>
      <c r="D146" s="55" t="s">
        <v>209</v>
      </c>
      <c r="E146" s="3">
        <v>244</v>
      </c>
      <c r="F146" s="7">
        <v>35000</v>
      </c>
      <c r="G146" s="7">
        <v>45000</v>
      </c>
      <c r="H146" s="39">
        <v>45000</v>
      </c>
      <c r="I146" s="12">
        <f t="shared" si="64"/>
        <v>1</v>
      </c>
    </row>
    <row r="147" spans="1:9" ht="39.6" x14ac:dyDescent="0.25">
      <c r="A147" s="28" t="s">
        <v>238</v>
      </c>
      <c r="B147" s="20"/>
      <c r="C147" s="29" t="s">
        <v>175</v>
      </c>
      <c r="D147" s="28" t="s">
        <v>239</v>
      </c>
      <c r="E147" s="55"/>
      <c r="F147" s="39">
        <f>SUM(F148)</f>
        <v>0</v>
      </c>
      <c r="G147" s="39">
        <f t="shared" ref="G147" si="95">SUM(G148)</f>
        <v>752948.1</v>
      </c>
      <c r="H147" s="39">
        <f t="shared" si="94"/>
        <v>0</v>
      </c>
      <c r="I147" s="12">
        <f t="shared" ref="I147:I154" si="96">SUM(H147/G147)</f>
        <v>0</v>
      </c>
    </row>
    <row r="148" spans="1:9" ht="92.4" x14ac:dyDescent="0.25">
      <c r="A148" s="28" t="s">
        <v>241</v>
      </c>
      <c r="B148" s="20"/>
      <c r="C148" s="29" t="s">
        <v>175</v>
      </c>
      <c r="D148" s="28" t="s">
        <v>240</v>
      </c>
      <c r="E148" s="55"/>
      <c r="F148" s="39">
        <f>SUM(F149+F151+F153)</f>
        <v>0</v>
      </c>
      <c r="G148" s="39">
        <f t="shared" ref="G148" si="97">SUM(G149+G151+G153)</f>
        <v>752948.1</v>
      </c>
      <c r="H148" s="39">
        <f t="shared" si="94"/>
        <v>0</v>
      </c>
      <c r="I148" s="12">
        <f t="shared" si="96"/>
        <v>0</v>
      </c>
    </row>
    <row r="149" spans="1:9" ht="117" customHeight="1" x14ac:dyDescent="0.25">
      <c r="A149" s="28" t="s">
        <v>289</v>
      </c>
      <c r="B149" s="20"/>
      <c r="C149" s="29" t="s">
        <v>175</v>
      </c>
      <c r="D149" s="28" t="s">
        <v>242</v>
      </c>
      <c r="E149" s="55"/>
      <c r="F149" s="39">
        <f>SUM(F150)</f>
        <v>0</v>
      </c>
      <c r="G149" s="39">
        <f t="shared" ref="G149:H153" si="98">SUM(G150)</f>
        <v>539033.78</v>
      </c>
      <c r="H149" s="39">
        <f t="shared" si="98"/>
        <v>0</v>
      </c>
      <c r="I149" s="12">
        <f t="shared" ref="I149:I150" si="99">SUM(H149/G149)</f>
        <v>0</v>
      </c>
    </row>
    <row r="150" spans="1:9" ht="26.4" x14ac:dyDescent="0.25">
      <c r="A150" s="28" t="s">
        <v>114</v>
      </c>
      <c r="B150" s="20"/>
      <c r="C150" s="29" t="s">
        <v>175</v>
      </c>
      <c r="D150" s="28" t="s">
        <v>242</v>
      </c>
      <c r="E150" s="3">
        <v>244</v>
      </c>
      <c r="F150" s="7">
        <v>0</v>
      </c>
      <c r="G150" s="7">
        <v>539033.78</v>
      </c>
      <c r="H150" s="7">
        <v>0</v>
      </c>
      <c r="I150" s="12">
        <f t="shared" si="99"/>
        <v>0</v>
      </c>
    </row>
    <row r="151" spans="1:9" ht="132" x14ac:dyDescent="0.25">
      <c r="A151" s="28" t="s">
        <v>290</v>
      </c>
      <c r="B151" s="20"/>
      <c r="C151" s="29" t="s">
        <v>175</v>
      </c>
      <c r="D151" s="28" t="s">
        <v>243</v>
      </c>
      <c r="E151" s="55"/>
      <c r="F151" s="39">
        <f>SUM(F152)</f>
        <v>0</v>
      </c>
      <c r="G151" s="39">
        <f t="shared" si="98"/>
        <v>71596.850000000006</v>
      </c>
      <c r="H151" s="39">
        <f t="shared" si="98"/>
        <v>0</v>
      </c>
      <c r="I151" s="12">
        <f t="shared" ref="I151:I152" si="100">SUM(H151/G151)</f>
        <v>0</v>
      </c>
    </row>
    <row r="152" spans="1:9" ht="26.4" x14ac:dyDescent="0.25">
      <c r="A152" s="28" t="s">
        <v>114</v>
      </c>
      <c r="B152" s="20"/>
      <c r="C152" s="29" t="s">
        <v>175</v>
      </c>
      <c r="D152" s="28" t="s">
        <v>243</v>
      </c>
      <c r="E152" s="3">
        <v>244</v>
      </c>
      <c r="F152" s="7">
        <v>0</v>
      </c>
      <c r="G152" s="7">
        <v>71596.850000000006</v>
      </c>
      <c r="H152" s="7">
        <v>0</v>
      </c>
      <c r="I152" s="12">
        <f t="shared" si="100"/>
        <v>0</v>
      </c>
    </row>
    <row r="153" spans="1:9" ht="145.19999999999999" x14ac:dyDescent="0.25">
      <c r="A153" s="28" t="s">
        <v>292</v>
      </c>
      <c r="B153" s="20"/>
      <c r="C153" s="29" t="s">
        <v>175</v>
      </c>
      <c r="D153" s="28" t="s">
        <v>291</v>
      </c>
      <c r="E153" s="55"/>
      <c r="F153" s="39">
        <f>SUM(F154)</f>
        <v>0</v>
      </c>
      <c r="G153" s="39">
        <f t="shared" si="98"/>
        <v>142317.47</v>
      </c>
      <c r="H153" s="39">
        <f t="shared" si="98"/>
        <v>46933.71</v>
      </c>
      <c r="I153" s="12">
        <f t="shared" si="96"/>
        <v>0.32978178996577157</v>
      </c>
    </row>
    <row r="154" spans="1:9" ht="26.4" x14ac:dyDescent="0.25">
      <c r="A154" s="28" t="s">
        <v>114</v>
      </c>
      <c r="B154" s="20"/>
      <c r="C154" s="29" t="s">
        <v>175</v>
      </c>
      <c r="D154" s="28" t="s">
        <v>291</v>
      </c>
      <c r="E154" s="3">
        <v>244</v>
      </c>
      <c r="F154" s="7">
        <v>0</v>
      </c>
      <c r="G154" s="7">
        <v>142317.47</v>
      </c>
      <c r="H154" s="7">
        <v>46933.71</v>
      </c>
      <c r="I154" s="12">
        <f t="shared" si="96"/>
        <v>0.32978178996577157</v>
      </c>
    </row>
    <row r="155" spans="1:9" ht="26.4" x14ac:dyDescent="0.25">
      <c r="A155" s="28" t="s">
        <v>85</v>
      </c>
      <c r="B155" s="20">
        <v>950</v>
      </c>
      <c r="C155" s="29" t="s">
        <v>175</v>
      </c>
      <c r="D155" s="28" t="s">
        <v>86</v>
      </c>
      <c r="E155" s="3"/>
      <c r="F155" s="39">
        <f>SUM(F156)</f>
        <v>60000</v>
      </c>
      <c r="G155" s="39">
        <f t="shared" ref="G155:H155" si="101">SUM(G156)</f>
        <v>50000</v>
      </c>
      <c r="H155" s="39">
        <f t="shared" si="101"/>
        <v>0</v>
      </c>
      <c r="I155" s="12">
        <v>0</v>
      </c>
    </row>
    <row r="156" spans="1:9" ht="26.4" x14ac:dyDescent="0.25">
      <c r="A156" s="28" t="s">
        <v>210</v>
      </c>
      <c r="B156" s="20">
        <v>950</v>
      </c>
      <c r="C156" s="29" t="s">
        <v>175</v>
      </c>
      <c r="D156" s="3" t="s">
        <v>211</v>
      </c>
      <c r="E156" s="3"/>
      <c r="F156" s="39">
        <f>SUM(F157)</f>
        <v>60000</v>
      </c>
      <c r="G156" s="39">
        <f t="shared" ref="G156" si="102">SUM(G157)</f>
        <v>50000</v>
      </c>
      <c r="H156" s="39">
        <f t="shared" ref="H156" si="103">SUM(H157)</f>
        <v>0</v>
      </c>
      <c r="I156" s="12">
        <v>0</v>
      </c>
    </row>
    <row r="157" spans="1:9" ht="26.4" x14ac:dyDescent="0.25">
      <c r="A157" s="28" t="s">
        <v>114</v>
      </c>
      <c r="B157" s="20">
        <v>950</v>
      </c>
      <c r="C157" s="29" t="s">
        <v>175</v>
      </c>
      <c r="D157" s="3" t="s">
        <v>211</v>
      </c>
      <c r="E157" s="3">
        <v>244</v>
      </c>
      <c r="F157" s="7">
        <v>60000</v>
      </c>
      <c r="G157" s="7">
        <v>50000</v>
      </c>
      <c r="H157" s="39">
        <v>0</v>
      </c>
      <c r="I157" s="12">
        <v>0</v>
      </c>
    </row>
    <row r="158" spans="1:9" ht="39.6" x14ac:dyDescent="0.25">
      <c r="A158" s="2" t="s">
        <v>295</v>
      </c>
      <c r="B158" s="19">
        <v>950</v>
      </c>
      <c r="C158" s="22" t="s">
        <v>293</v>
      </c>
      <c r="D158" s="48"/>
      <c r="E158" s="48"/>
      <c r="F158" s="47">
        <f>SUM(F159)</f>
        <v>0</v>
      </c>
      <c r="G158" s="47">
        <f t="shared" ref="G158:H169" si="104">SUM(G159)</f>
        <v>195363.37</v>
      </c>
      <c r="H158" s="47">
        <f t="shared" si="104"/>
        <v>0</v>
      </c>
      <c r="I158" s="11">
        <f t="shared" ref="I158:I168" si="105">SUM(H158/G158)</f>
        <v>0</v>
      </c>
    </row>
    <row r="159" spans="1:9" ht="39.6" x14ac:dyDescent="0.25">
      <c r="A159" s="18" t="s">
        <v>296</v>
      </c>
      <c r="B159" s="19">
        <v>950</v>
      </c>
      <c r="C159" s="22" t="s">
        <v>294</v>
      </c>
      <c r="D159" s="54"/>
      <c r="E159" s="54"/>
      <c r="F159" s="47">
        <f>SUM(F160)</f>
        <v>0</v>
      </c>
      <c r="G159" s="47">
        <f t="shared" si="104"/>
        <v>195363.37</v>
      </c>
      <c r="H159" s="47">
        <f t="shared" si="104"/>
        <v>0</v>
      </c>
      <c r="I159" s="11">
        <f t="shared" si="105"/>
        <v>0</v>
      </c>
    </row>
    <row r="160" spans="1:9" ht="39.6" x14ac:dyDescent="0.25">
      <c r="A160" s="28" t="s">
        <v>297</v>
      </c>
      <c r="B160" s="20">
        <v>950</v>
      </c>
      <c r="C160" s="29" t="s">
        <v>294</v>
      </c>
      <c r="D160" s="28" t="s">
        <v>132</v>
      </c>
      <c r="E160" s="59"/>
      <c r="F160" s="39">
        <f>SUM(F161+F165)</f>
        <v>0</v>
      </c>
      <c r="G160" s="39">
        <f t="shared" ref="G160:H160" si="106">SUM(G161+G165)</f>
        <v>195363.37</v>
      </c>
      <c r="H160" s="39">
        <f t="shared" si="106"/>
        <v>0</v>
      </c>
      <c r="I160" s="12">
        <f t="shared" si="105"/>
        <v>0</v>
      </c>
    </row>
    <row r="161" spans="1:9" ht="66" x14ac:dyDescent="0.25">
      <c r="A161" s="28" t="s">
        <v>176</v>
      </c>
      <c r="B161" s="20">
        <v>950</v>
      </c>
      <c r="C161" s="29" t="s">
        <v>294</v>
      </c>
      <c r="D161" s="28" t="s">
        <v>185</v>
      </c>
      <c r="E161" s="59"/>
      <c r="F161" s="39">
        <f>SUM(F162)</f>
        <v>0</v>
      </c>
      <c r="G161" s="39">
        <f t="shared" ref="G161:H161" si="107">SUM(G162)</f>
        <v>150000</v>
      </c>
      <c r="H161" s="39">
        <f t="shared" si="107"/>
        <v>0</v>
      </c>
      <c r="I161" s="12">
        <f t="shared" si="105"/>
        <v>0</v>
      </c>
    </row>
    <row r="162" spans="1:9" ht="39.6" x14ac:dyDescent="0.25">
      <c r="A162" s="28" t="s">
        <v>299</v>
      </c>
      <c r="B162" s="20">
        <v>950</v>
      </c>
      <c r="C162" s="29" t="s">
        <v>294</v>
      </c>
      <c r="D162" s="28" t="s">
        <v>298</v>
      </c>
      <c r="E162" s="59"/>
      <c r="F162" s="39">
        <f t="shared" ref="F162:F163" si="108">SUM(F163)</f>
        <v>0</v>
      </c>
      <c r="G162" s="39">
        <f t="shared" ref="G162:G163" si="109">SUM(G163)</f>
        <v>150000</v>
      </c>
      <c r="H162" s="39">
        <f t="shared" ref="H162:H163" si="110">SUM(H163)</f>
        <v>0</v>
      </c>
      <c r="I162" s="12">
        <f t="shared" si="105"/>
        <v>0</v>
      </c>
    </row>
    <row r="163" spans="1:9" ht="39.6" x14ac:dyDescent="0.25">
      <c r="A163" s="28" t="s">
        <v>301</v>
      </c>
      <c r="B163" s="20">
        <v>950</v>
      </c>
      <c r="C163" s="29" t="s">
        <v>294</v>
      </c>
      <c r="D163" s="28" t="s">
        <v>300</v>
      </c>
      <c r="E163" s="59"/>
      <c r="F163" s="39">
        <f t="shared" si="108"/>
        <v>0</v>
      </c>
      <c r="G163" s="39">
        <f t="shared" si="109"/>
        <v>150000</v>
      </c>
      <c r="H163" s="39">
        <f t="shared" si="110"/>
        <v>0</v>
      </c>
      <c r="I163" s="12">
        <f t="shared" si="105"/>
        <v>0</v>
      </c>
    </row>
    <row r="164" spans="1:9" ht="26.4" x14ac:dyDescent="0.25">
      <c r="A164" s="28" t="s">
        <v>124</v>
      </c>
      <c r="B164" s="20">
        <v>950</v>
      </c>
      <c r="C164" s="29" t="s">
        <v>294</v>
      </c>
      <c r="D164" s="28" t="s">
        <v>300</v>
      </c>
      <c r="E164" s="59">
        <v>244</v>
      </c>
      <c r="F164" s="39">
        <v>0</v>
      </c>
      <c r="G164" s="39">
        <v>150000</v>
      </c>
      <c r="H164" s="39">
        <v>0</v>
      </c>
      <c r="I164" s="12">
        <f t="shared" si="105"/>
        <v>0</v>
      </c>
    </row>
    <row r="165" spans="1:9" ht="26.4" x14ac:dyDescent="0.25">
      <c r="A165" s="28" t="s">
        <v>303</v>
      </c>
      <c r="B165" s="20">
        <v>950</v>
      </c>
      <c r="C165" s="29" t="s">
        <v>294</v>
      </c>
      <c r="D165" s="28" t="s">
        <v>302</v>
      </c>
      <c r="E165" s="59"/>
      <c r="F165" s="39">
        <f>SUM(F166)</f>
        <v>0</v>
      </c>
      <c r="G165" s="39">
        <f t="shared" ref="G165:H165" si="111">SUM(G166)</f>
        <v>45363.37</v>
      </c>
      <c r="H165" s="39">
        <f t="shared" si="111"/>
        <v>0</v>
      </c>
      <c r="I165" s="12">
        <f t="shared" si="105"/>
        <v>0</v>
      </c>
    </row>
    <row r="166" spans="1:9" ht="118.8" x14ac:dyDescent="0.25">
      <c r="A166" s="28" t="s">
        <v>305</v>
      </c>
      <c r="B166" s="20">
        <v>950</v>
      </c>
      <c r="C166" s="29" t="s">
        <v>294</v>
      </c>
      <c r="D166" s="28" t="s">
        <v>304</v>
      </c>
      <c r="E166" s="59"/>
      <c r="F166" s="39">
        <f t="shared" ref="F166:F167" si="112">SUM(F167)</f>
        <v>0</v>
      </c>
      <c r="G166" s="39">
        <f t="shared" ref="G166:G167" si="113">SUM(G167)</f>
        <v>45363.37</v>
      </c>
      <c r="H166" s="39">
        <f t="shared" ref="H166:H167" si="114">SUM(H167)</f>
        <v>0</v>
      </c>
      <c r="I166" s="12">
        <f t="shared" si="105"/>
        <v>0</v>
      </c>
    </row>
    <row r="167" spans="1:9" ht="52.8" x14ac:dyDescent="0.25">
      <c r="A167" s="28" t="s">
        <v>307</v>
      </c>
      <c r="B167" s="20">
        <v>950</v>
      </c>
      <c r="C167" s="29" t="s">
        <v>294</v>
      </c>
      <c r="D167" s="28" t="s">
        <v>306</v>
      </c>
      <c r="E167" s="59"/>
      <c r="F167" s="39">
        <f t="shared" si="112"/>
        <v>0</v>
      </c>
      <c r="G167" s="39">
        <f t="shared" si="113"/>
        <v>45363.37</v>
      </c>
      <c r="H167" s="39">
        <f t="shared" si="114"/>
        <v>0</v>
      </c>
      <c r="I167" s="12">
        <f t="shared" si="105"/>
        <v>0</v>
      </c>
    </row>
    <row r="168" spans="1:9" ht="26.4" x14ac:dyDescent="0.25">
      <c r="A168" s="28" t="s">
        <v>124</v>
      </c>
      <c r="B168" s="20">
        <v>950</v>
      </c>
      <c r="C168" s="29" t="s">
        <v>294</v>
      </c>
      <c r="D168" s="28" t="s">
        <v>306</v>
      </c>
      <c r="E168" s="28">
        <v>244</v>
      </c>
      <c r="F168" s="39">
        <v>0</v>
      </c>
      <c r="G168" s="39">
        <v>45363.37</v>
      </c>
      <c r="H168" s="39">
        <v>0</v>
      </c>
      <c r="I168" s="12">
        <f t="shared" si="105"/>
        <v>0</v>
      </c>
    </row>
    <row r="169" spans="1:9" ht="26.4" x14ac:dyDescent="0.25">
      <c r="A169" s="2" t="s">
        <v>212</v>
      </c>
      <c r="B169" s="19">
        <v>950</v>
      </c>
      <c r="C169" s="22" t="s">
        <v>213</v>
      </c>
      <c r="D169" s="48"/>
      <c r="E169" s="48"/>
      <c r="F169" s="47">
        <f>SUM(F170)</f>
        <v>1788300</v>
      </c>
      <c r="G169" s="47">
        <f t="shared" si="104"/>
        <v>1788300</v>
      </c>
      <c r="H169" s="47">
        <f t="shared" si="104"/>
        <v>447300</v>
      </c>
      <c r="I169" s="11">
        <f t="shared" si="64"/>
        <v>0.25012581781580273</v>
      </c>
    </row>
    <row r="170" spans="1:9" x14ac:dyDescent="0.25">
      <c r="A170" s="18" t="s">
        <v>214</v>
      </c>
      <c r="B170" s="19">
        <v>950</v>
      </c>
      <c r="C170" s="22" t="s">
        <v>219</v>
      </c>
      <c r="D170" s="54"/>
      <c r="E170" s="54"/>
      <c r="F170" s="47">
        <f t="shared" ref="F170:F172" si="115">SUM(F171)</f>
        <v>1788300</v>
      </c>
      <c r="G170" s="47">
        <f t="shared" ref="G170:G172" si="116">SUM(G171)</f>
        <v>1788300</v>
      </c>
      <c r="H170" s="47">
        <f t="shared" ref="H170:H172" si="117">SUM(H171)</f>
        <v>447300</v>
      </c>
      <c r="I170" s="11">
        <f t="shared" si="64"/>
        <v>0.25012581781580273</v>
      </c>
    </row>
    <row r="171" spans="1:9" ht="26.4" x14ac:dyDescent="0.25">
      <c r="A171" s="28" t="s">
        <v>85</v>
      </c>
      <c r="B171" s="20">
        <v>950</v>
      </c>
      <c r="C171" s="29" t="s">
        <v>219</v>
      </c>
      <c r="D171" s="28" t="s">
        <v>86</v>
      </c>
      <c r="E171" s="55"/>
      <c r="F171" s="39">
        <f t="shared" si="115"/>
        <v>1788300</v>
      </c>
      <c r="G171" s="39">
        <f t="shared" si="116"/>
        <v>1788300</v>
      </c>
      <c r="H171" s="39">
        <f t="shared" si="117"/>
        <v>447300</v>
      </c>
      <c r="I171" s="12">
        <f t="shared" si="64"/>
        <v>0.25012581781580273</v>
      </c>
    </row>
    <row r="172" spans="1:9" ht="51.6" customHeight="1" x14ac:dyDescent="0.25">
      <c r="A172" s="28" t="s">
        <v>215</v>
      </c>
      <c r="B172" s="20">
        <v>950</v>
      </c>
      <c r="C172" s="29" t="s">
        <v>219</v>
      </c>
      <c r="D172" s="28" t="s">
        <v>216</v>
      </c>
      <c r="E172" s="55"/>
      <c r="F172" s="39">
        <f t="shared" si="115"/>
        <v>1788300</v>
      </c>
      <c r="G172" s="39">
        <f t="shared" si="116"/>
        <v>1788300</v>
      </c>
      <c r="H172" s="39">
        <f t="shared" si="117"/>
        <v>447300</v>
      </c>
      <c r="I172" s="12">
        <f t="shared" si="64"/>
        <v>0.25012581781580273</v>
      </c>
    </row>
    <row r="173" spans="1:9" ht="26.4" x14ac:dyDescent="0.25">
      <c r="A173" s="28" t="s">
        <v>217</v>
      </c>
      <c r="B173" s="20">
        <v>950</v>
      </c>
      <c r="C173" s="29" t="s">
        <v>219</v>
      </c>
      <c r="D173" s="28" t="s">
        <v>216</v>
      </c>
      <c r="E173" s="28" t="s">
        <v>218</v>
      </c>
      <c r="F173" s="56">
        <v>1788300</v>
      </c>
      <c r="G173" s="56">
        <v>1788300</v>
      </c>
      <c r="H173" s="39">
        <v>447300</v>
      </c>
      <c r="I173" s="12">
        <f t="shared" si="64"/>
        <v>0.25012581781580273</v>
      </c>
    </row>
    <row r="174" spans="1:9" ht="26.4" x14ac:dyDescent="0.25">
      <c r="A174" s="2" t="s">
        <v>220</v>
      </c>
      <c r="B174" s="19">
        <v>950</v>
      </c>
      <c r="C174" s="57">
        <v>1100</v>
      </c>
      <c r="D174" s="38"/>
      <c r="E174" s="57"/>
      <c r="F174" s="47">
        <f>SUM(F175)</f>
        <v>364760</v>
      </c>
      <c r="G174" s="47">
        <f t="shared" ref="G174:H174" si="118">SUM(G175)</f>
        <v>378450</v>
      </c>
      <c r="H174" s="47">
        <f t="shared" si="118"/>
        <v>96303.29</v>
      </c>
      <c r="I174" s="11">
        <f t="shared" si="64"/>
        <v>0.25446767076231996</v>
      </c>
    </row>
    <row r="175" spans="1:9" x14ac:dyDescent="0.25">
      <c r="A175" s="18" t="s">
        <v>221</v>
      </c>
      <c r="B175" s="19">
        <v>950</v>
      </c>
      <c r="C175" s="18">
        <v>1101</v>
      </c>
      <c r="D175" s="55"/>
      <c r="E175" s="18"/>
      <c r="F175" s="47">
        <f t="shared" ref="F175:F177" si="119">SUM(F176)</f>
        <v>364760</v>
      </c>
      <c r="G175" s="47">
        <f t="shared" ref="G175:G177" si="120">SUM(G176)</f>
        <v>378450</v>
      </c>
      <c r="H175" s="47">
        <f t="shared" ref="H175:H177" si="121">SUM(H176)</f>
        <v>96303.29</v>
      </c>
      <c r="I175" s="11">
        <f t="shared" si="64"/>
        <v>0.25446767076231996</v>
      </c>
    </row>
    <row r="176" spans="1:9" ht="79.2" x14ac:dyDescent="0.25">
      <c r="A176" s="28" t="s">
        <v>222</v>
      </c>
      <c r="B176" s="20">
        <v>950</v>
      </c>
      <c r="C176" s="28">
        <v>1101</v>
      </c>
      <c r="D176" s="28" t="s">
        <v>223</v>
      </c>
      <c r="E176" s="55"/>
      <c r="F176" s="39">
        <f t="shared" si="119"/>
        <v>364760</v>
      </c>
      <c r="G176" s="39">
        <f t="shared" si="120"/>
        <v>378450</v>
      </c>
      <c r="H176" s="39">
        <f t="shared" si="121"/>
        <v>96303.29</v>
      </c>
      <c r="I176" s="12">
        <f t="shared" si="64"/>
        <v>0.25446767076231996</v>
      </c>
    </row>
    <row r="177" spans="1:9" ht="66" x14ac:dyDescent="0.25">
      <c r="A177" s="28" t="s">
        <v>224</v>
      </c>
      <c r="B177" s="20">
        <v>950</v>
      </c>
      <c r="C177" s="28">
        <v>1101</v>
      </c>
      <c r="D177" s="28" t="s">
        <v>225</v>
      </c>
      <c r="E177" s="55"/>
      <c r="F177" s="39">
        <f t="shared" si="119"/>
        <v>364760</v>
      </c>
      <c r="G177" s="39">
        <f t="shared" si="120"/>
        <v>378450</v>
      </c>
      <c r="H177" s="39">
        <f t="shared" si="121"/>
        <v>96303.29</v>
      </c>
      <c r="I177" s="12">
        <f t="shared" si="64"/>
        <v>0.25446767076231996</v>
      </c>
    </row>
    <row r="178" spans="1:9" ht="52.8" x14ac:dyDescent="0.25">
      <c r="A178" s="28" t="s">
        <v>226</v>
      </c>
      <c r="B178" s="20">
        <v>950</v>
      </c>
      <c r="C178" s="28">
        <v>1101</v>
      </c>
      <c r="D178" s="28" t="s">
        <v>265</v>
      </c>
      <c r="E178" s="55"/>
      <c r="F178" s="39">
        <f>SUM(F179+F183)</f>
        <v>364760</v>
      </c>
      <c r="G178" s="39">
        <f t="shared" ref="G178:H178" si="122">SUM(G179+G183)</f>
        <v>378450</v>
      </c>
      <c r="H178" s="39">
        <f t="shared" si="122"/>
        <v>96303.29</v>
      </c>
      <c r="I178" s="12">
        <f t="shared" si="64"/>
        <v>0.25446767076231996</v>
      </c>
    </row>
    <row r="179" spans="1:9" ht="52.8" x14ac:dyDescent="0.25">
      <c r="A179" s="28" t="s">
        <v>226</v>
      </c>
      <c r="B179" s="20">
        <v>950</v>
      </c>
      <c r="C179" s="28">
        <v>1101</v>
      </c>
      <c r="D179" s="28" t="s">
        <v>266</v>
      </c>
      <c r="E179" s="55"/>
      <c r="F179" s="39">
        <f>SUM(F180:F182)</f>
        <v>346500</v>
      </c>
      <c r="G179" s="39">
        <f t="shared" ref="G179:H179" si="123">SUM(G180:G182)</f>
        <v>358100</v>
      </c>
      <c r="H179" s="39">
        <f t="shared" si="123"/>
        <v>75953.289999999994</v>
      </c>
      <c r="I179" s="12">
        <f t="shared" si="64"/>
        <v>0.21210078190449594</v>
      </c>
    </row>
    <row r="180" spans="1:9" ht="26.4" x14ac:dyDescent="0.25">
      <c r="A180" s="28" t="s">
        <v>227</v>
      </c>
      <c r="B180" s="20">
        <v>950</v>
      </c>
      <c r="C180" s="28">
        <v>1101</v>
      </c>
      <c r="D180" s="28" t="s">
        <v>266</v>
      </c>
      <c r="E180" s="28">
        <v>111</v>
      </c>
      <c r="F180" s="7">
        <v>255780</v>
      </c>
      <c r="G180" s="7">
        <v>253690</v>
      </c>
      <c r="H180" s="39">
        <v>38458.839999999997</v>
      </c>
      <c r="I180" s="12">
        <f t="shared" si="64"/>
        <v>0.15159777681422207</v>
      </c>
    </row>
    <row r="181" spans="1:9" ht="79.2" x14ac:dyDescent="0.25">
      <c r="A181" s="28" t="s">
        <v>228</v>
      </c>
      <c r="B181" s="20">
        <v>950</v>
      </c>
      <c r="C181" s="28">
        <v>1101</v>
      </c>
      <c r="D181" s="28" t="s">
        <v>266</v>
      </c>
      <c r="E181" s="28">
        <v>119</v>
      </c>
      <c r="F181" s="7">
        <v>77240</v>
      </c>
      <c r="G181" s="7">
        <v>76610</v>
      </c>
      <c r="H181" s="39">
        <v>9694.4500000000007</v>
      </c>
      <c r="I181" s="12">
        <f t="shared" si="64"/>
        <v>0.12654287951964496</v>
      </c>
    </row>
    <row r="182" spans="1:9" ht="26.4" x14ac:dyDescent="0.25">
      <c r="A182" s="3" t="s">
        <v>124</v>
      </c>
      <c r="B182" s="20">
        <v>950</v>
      </c>
      <c r="C182" s="28">
        <v>1101</v>
      </c>
      <c r="D182" s="28" t="s">
        <v>266</v>
      </c>
      <c r="E182" s="28">
        <v>244</v>
      </c>
      <c r="F182" s="7">
        <v>13480</v>
      </c>
      <c r="G182" s="7">
        <v>27800</v>
      </c>
      <c r="H182" s="39">
        <v>27800</v>
      </c>
      <c r="I182" s="12">
        <f t="shared" si="64"/>
        <v>1</v>
      </c>
    </row>
    <row r="183" spans="1:9" ht="52.8" x14ac:dyDescent="0.25">
      <c r="A183" s="28" t="s">
        <v>226</v>
      </c>
      <c r="B183" s="20">
        <v>950</v>
      </c>
      <c r="C183" s="28">
        <v>1101</v>
      </c>
      <c r="D183" s="28" t="s">
        <v>267</v>
      </c>
      <c r="E183" s="55"/>
      <c r="F183" s="39">
        <f>SUM(F184:F186)</f>
        <v>18260</v>
      </c>
      <c r="G183" s="39">
        <f t="shared" ref="G183:H183" si="124">SUM(G184:G186)</f>
        <v>20350</v>
      </c>
      <c r="H183" s="39">
        <f t="shared" si="124"/>
        <v>20350</v>
      </c>
      <c r="I183" s="12">
        <f t="shared" ref="I183" si="125">SUM(H183/G183)</f>
        <v>1</v>
      </c>
    </row>
    <row r="184" spans="1:9" ht="26.4" x14ac:dyDescent="0.25">
      <c r="A184" s="28" t="s">
        <v>227</v>
      </c>
      <c r="B184" s="20">
        <v>950</v>
      </c>
      <c r="C184" s="28">
        <v>1101</v>
      </c>
      <c r="D184" s="28" t="s">
        <v>267</v>
      </c>
      <c r="E184" s="28">
        <v>111</v>
      </c>
      <c r="F184" s="7">
        <v>13520</v>
      </c>
      <c r="G184" s="7">
        <v>15630</v>
      </c>
      <c r="H184" s="39">
        <v>15630</v>
      </c>
      <c r="I184" s="12">
        <f t="shared" ref="I184:I186" si="126">SUM(H184/G184)</f>
        <v>1</v>
      </c>
    </row>
    <row r="185" spans="1:9" ht="79.2" x14ac:dyDescent="0.25">
      <c r="A185" s="28" t="s">
        <v>228</v>
      </c>
      <c r="B185" s="20">
        <v>950</v>
      </c>
      <c r="C185" s="28">
        <v>1101</v>
      </c>
      <c r="D185" s="28" t="s">
        <v>267</v>
      </c>
      <c r="E185" s="28">
        <v>119</v>
      </c>
      <c r="F185" s="7">
        <v>4080</v>
      </c>
      <c r="G185" s="7">
        <v>4720</v>
      </c>
      <c r="H185" s="39">
        <v>4720</v>
      </c>
      <c r="I185" s="12">
        <f t="shared" si="126"/>
        <v>1</v>
      </c>
    </row>
    <row r="186" spans="1:9" ht="26.4" x14ac:dyDescent="0.25">
      <c r="A186" s="3" t="s">
        <v>124</v>
      </c>
      <c r="B186" s="20">
        <v>950</v>
      </c>
      <c r="C186" s="28">
        <v>1101</v>
      </c>
      <c r="D186" s="28" t="s">
        <v>267</v>
      </c>
      <c r="E186" s="28">
        <v>244</v>
      </c>
      <c r="F186" s="7">
        <v>660</v>
      </c>
      <c r="G186" s="7">
        <v>0</v>
      </c>
      <c r="H186" s="39">
        <v>0</v>
      </c>
      <c r="I186" s="12" t="e">
        <f t="shared" si="126"/>
        <v>#DIV/0!</v>
      </c>
    </row>
  </sheetData>
  <mergeCells count="11">
    <mergeCell ref="D93:E93"/>
    <mergeCell ref="D106:E106"/>
    <mergeCell ref="F1:I1"/>
    <mergeCell ref="A2:I2"/>
    <mergeCell ref="A3:I3"/>
    <mergeCell ref="A5:A6"/>
    <mergeCell ref="B5:B6"/>
    <mergeCell ref="C5:C6"/>
    <mergeCell ref="D5:D6"/>
    <mergeCell ref="E5:E6"/>
    <mergeCell ref="F5:I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3" fitToHeight="1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2025-04-04T05:10:07Z</dcterms:modified>
</cp:coreProperties>
</file>